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"/>
  </bookViews>
  <sheets>
    <sheet name="dự kiến tổng hợp chi học bổng" sheetId="1" r:id="rId1"/>
    <sheet name="DS SV được hưởng học bổng KKHT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76" i="1"/>
  <c r="I76"/>
  <c r="H76"/>
  <c r="N75"/>
  <c r="L75"/>
  <c r="K75"/>
  <c r="G75"/>
  <c r="D75"/>
  <c r="N74"/>
  <c r="K74"/>
  <c r="G74"/>
  <c r="D74"/>
  <c r="L74" s="1"/>
  <c r="N73"/>
  <c r="L73"/>
  <c r="K73"/>
  <c r="G73"/>
  <c r="D73"/>
  <c r="C72"/>
  <c r="N71"/>
  <c r="L71"/>
  <c r="K71"/>
  <c r="G71"/>
  <c r="D71"/>
  <c r="N70"/>
  <c r="K70"/>
  <c r="G70"/>
  <c r="D70"/>
  <c r="L70" s="1"/>
  <c r="N69"/>
  <c r="L69"/>
  <c r="K69"/>
  <c r="G69"/>
  <c r="D69"/>
  <c r="G68"/>
  <c r="C68"/>
  <c r="N67"/>
  <c r="K67"/>
  <c r="G67"/>
  <c r="D67"/>
  <c r="L67" s="1"/>
  <c r="N66"/>
  <c r="L66"/>
  <c r="K66"/>
  <c r="G66"/>
  <c r="D66"/>
  <c r="N65"/>
  <c r="K65"/>
  <c r="G65"/>
  <c r="D65"/>
  <c r="L65" s="1"/>
  <c r="N64"/>
  <c r="L64"/>
  <c r="K64"/>
  <c r="G64"/>
  <c r="D64"/>
  <c r="N63"/>
  <c r="K63"/>
  <c r="G63"/>
  <c r="D63"/>
  <c r="L63" s="1"/>
  <c r="N62"/>
  <c r="L62"/>
  <c r="K62"/>
  <c r="G62"/>
  <c r="D62"/>
  <c r="N61"/>
  <c r="K61"/>
  <c r="G61"/>
  <c r="D61"/>
  <c r="L61" s="1"/>
  <c r="N60"/>
  <c r="L60"/>
  <c r="K60"/>
  <c r="G60"/>
  <c r="D60"/>
  <c r="N59"/>
  <c r="K59"/>
  <c r="G59"/>
  <c r="D59"/>
  <c r="L59" s="1"/>
  <c r="N58"/>
  <c r="L58"/>
  <c r="K58"/>
  <c r="G58"/>
  <c r="D58"/>
  <c r="N57"/>
  <c r="K57"/>
  <c r="G57"/>
  <c r="D57"/>
  <c r="L57" s="1"/>
  <c r="N56"/>
  <c r="L56"/>
  <c r="K56"/>
  <c r="G56"/>
  <c r="D56"/>
  <c r="N55"/>
  <c r="K55"/>
  <c r="G55"/>
  <c r="D55"/>
  <c r="L55" s="1"/>
  <c r="N54"/>
  <c r="L54"/>
  <c r="K54"/>
  <c r="G54"/>
  <c r="D54"/>
  <c r="N53"/>
  <c r="K53"/>
  <c r="G53"/>
  <c r="D53"/>
  <c r="L53" s="1"/>
  <c r="N52"/>
  <c r="L52"/>
  <c r="K52"/>
  <c r="G52"/>
  <c r="D52"/>
  <c r="N51"/>
  <c r="K51"/>
  <c r="G51"/>
  <c r="D51"/>
  <c r="L51" s="1"/>
  <c r="N50"/>
  <c r="L50"/>
  <c r="K50"/>
  <c r="G50"/>
  <c r="D50"/>
  <c r="N49"/>
  <c r="K49"/>
  <c r="G49"/>
  <c r="D49"/>
  <c r="L49" s="1"/>
  <c r="N48"/>
  <c r="L48"/>
  <c r="K48"/>
  <c r="G48"/>
  <c r="D48"/>
  <c r="G47"/>
  <c r="C47"/>
  <c r="N46"/>
  <c r="K46"/>
  <c r="G46"/>
  <c r="D46"/>
  <c r="L46" s="1"/>
  <c r="N45"/>
  <c r="L45"/>
  <c r="K45"/>
  <c r="G45"/>
  <c r="D45"/>
  <c r="N44"/>
  <c r="K44"/>
  <c r="G44"/>
  <c r="D44"/>
  <c r="L44" s="1"/>
  <c r="N43"/>
  <c r="L43"/>
  <c r="K43"/>
  <c r="G43"/>
  <c r="D43"/>
  <c r="G42"/>
  <c r="C42"/>
  <c r="N41"/>
  <c r="K41"/>
  <c r="G41"/>
  <c r="D41"/>
  <c r="L41" s="1"/>
  <c r="N40"/>
  <c r="L40"/>
  <c r="K40"/>
  <c r="G40"/>
  <c r="D40"/>
  <c r="N39"/>
  <c r="K39"/>
  <c r="G39"/>
  <c r="D39"/>
  <c r="L39" s="1"/>
  <c r="N38"/>
  <c r="L38"/>
  <c r="K38"/>
  <c r="G38"/>
  <c r="D38"/>
  <c r="N37"/>
  <c r="K37"/>
  <c r="G37"/>
  <c r="D37"/>
  <c r="L37" s="1"/>
  <c r="G36"/>
  <c r="C36"/>
  <c r="N35"/>
  <c r="L35"/>
  <c r="K35"/>
  <c r="G35"/>
  <c r="D35"/>
  <c r="N34"/>
  <c r="K34"/>
  <c r="G34"/>
  <c r="D34"/>
  <c r="L34" s="1"/>
  <c r="N33"/>
  <c r="L33"/>
  <c r="K33"/>
  <c r="G33"/>
  <c r="D33"/>
  <c r="N32"/>
  <c r="K32"/>
  <c r="G32"/>
  <c r="D32"/>
  <c r="L32" s="1"/>
  <c r="N31"/>
  <c r="L31"/>
  <c r="K31"/>
  <c r="G31"/>
  <c r="D31"/>
  <c r="N30"/>
  <c r="K30"/>
  <c r="G30"/>
  <c r="D30"/>
  <c r="L30" s="1"/>
  <c r="N29"/>
  <c r="L29"/>
  <c r="K29"/>
  <c r="G29"/>
  <c r="D29"/>
  <c r="N28"/>
  <c r="K28"/>
  <c r="G28"/>
  <c r="D28"/>
  <c r="L28" s="1"/>
  <c r="N27"/>
  <c r="L27"/>
  <c r="K27"/>
  <c r="G27"/>
  <c r="D27"/>
  <c r="N26"/>
  <c r="K26"/>
  <c r="G26"/>
  <c r="D26"/>
  <c r="L26" s="1"/>
  <c r="C25"/>
  <c r="N24"/>
  <c r="K24"/>
  <c r="G24"/>
  <c r="D24"/>
  <c r="L24" s="1"/>
  <c r="N23"/>
  <c r="L23"/>
  <c r="K23"/>
  <c r="G23"/>
  <c r="D23"/>
  <c r="N22"/>
  <c r="K22"/>
  <c r="G22"/>
  <c r="D22"/>
  <c r="L22" s="1"/>
  <c r="C21"/>
  <c r="N20"/>
  <c r="K20"/>
  <c r="G20"/>
  <c r="D20"/>
  <c r="L20" s="1"/>
  <c r="N19"/>
  <c r="L19"/>
  <c r="K19"/>
  <c r="G19"/>
  <c r="D19"/>
  <c r="N18"/>
  <c r="K18"/>
  <c r="G18"/>
  <c r="D18"/>
  <c r="L18" s="1"/>
  <c r="N17"/>
  <c r="L17"/>
  <c r="K17"/>
  <c r="G17"/>
  <c r="D17"/>
  <c r="N16"/>
  <c r="K16"/>
  <c r="G16"/>
  <c r="D16"/>
  <c r="L16" s="1"/>
  <c r="N15"/>
  <c r="L15"/>
  <c r="K15"/>
  <c r="G15"/>
  <c r="D15"/>
  <c r="N14"/>
  <c r="K14"/>
  <c r="G14"/>
  <c r="D14"/>
  <c r="L14" s="1"/>
  <c r="N13"/>
  <c r="L13"/>
  <c r="K13"/>
  <c r="G13"/>
  <c r="D13"/>
  <c r="N12"/>
  <c r="K12"/>
  <c r="G12"/>
  <c r="D12"/>
  <c r="L12" s="1"/>
  <c r="N11"/>
  <c r="L11"/>
  <c r="K11"/>
  <c r="G11"/>
  <c r="D11"/>
  <c r="N10"/>
  <c r="K10"/>
  <c r="G10"/>
  <c r="D10"/>
  <c r="L10" s="1"/>
  <c r="N9"/>
  <c r="L9"/>
  <c r="K9"/>
  <c r="G9"/>
  <c r="D9"/>
  <c r="N8"/>
  <c r="K8"/>
  <c r="G8"/>
  <c r="D8"/>
  <c r="L8" s="1"/>
  <c r="N7"/>
  <c r="K7"/>
  <c r="G7"/>
  <c r="D7"/>
  <c r="L7" s="1"/>
  <c r="N6"/>
  <c r="K6"/>
  <c r="G6"/>
  <c r="D6"/>
  <c r="L6" s="1"/>
  <c r="N5"/>
  <c r="K5"/>
  <c r="K76" s="1"/>
  <c r="G5"/>
  <c r="G76" s="1"/>
  <c r="D5"/>
  <c r="D76" s="1"/>
  <c r="C4"/>
  <c r="C76" s="1"/>
  <c r="C78" s="1"/>
  <c r="L5" l="1"/>
  <c r="L76" s="1"/>
</calcChain>
</file>

<file path=xl/sharedStrings.xml><?xml version="1.0" encoding="utf-8"?>
<sst xmlns="http://schemas.openxmlformats.org/spreadsheetml/2006/main" count="902" uniqueCount="438">
  <si>
    <t>(Dự kiến) DANH SÁCH SINH VIÊN ĐƯỢC HƯỞNG HỌC BỔNG KKHT HỌC KỲ II NĂM HỌC 2019-2020</t>
  </si>
  <si>
    <t>Stt</t>
  </si>
  <si>
    <t>Họ và tên</t>
  </si>
  <si>
    <t>Ngày sinh</t>
  </si>
  <si>
    <t>Lớp</t>
  </si>
  <si>
    <t>HT</t>
  </si>
  <si>
    <t>RL</t>
  </si>
  <si>
    <t>Loại</t>
  </si>
  <si>
    <t>Mức HP/tháng</t>
  </si>
  <si>
    <t>Mức HB (5 tháng)</t>
  </si>
  <si>
    <t>Ngô Đình Tuyên</t>
  </si>
  <si>
    <t>ĐH QT NH&amp;DVAU  K1</t>
  </si>
  <si>
    <t>Xuất sắc</t>
  </si>
  <si>
    <t>Đàm Quang Nam</t>
  </si>
  <si>
    <t>Giỏi</t>
  </si>
  <si>
    <t>Diêu Thị Bích Hằng</t>
  </si>
  <si>
    <t>Hoàng Thị Xuân</t>
  </si>
  <si>
    <t>Vũ Thị Nguyệt Anh</t>
  </si>
  <si>
    <t>Vũ Thị Phượng</t>
  </si>
  <si>
    <t>ĐH QTNH&amp;DVAU K2B</t>
  </si>
  <si>
    <t>Bùi Hoàng Tùng</t>
  </si>
  <si>
    <t>Vi Thị Mai Anh</t>
  </si>
  <si>
    <t>Khá</t>
  </si>
  <si>
    <t>Vũ Hồng Trang</t>
  </si>
  <si>
    <t>Đoàn Thanh Nhàn</t>
  </si>
  <si>
    <t>Nguyễn Lan Anh</t>
  </si>
  <si>
    <t>Đặng Thị Thùy</t>
  </si>
  <si>
    <t>ĐH QT khách sạn K2B</t>
  </si>
  <si>
    <t>Đinh Thị Cúc</t>
  </si>
  <si>
    <t>ĐH QT khách sạn K2A</t>
  </si>
  <si>
    <t>Đào Thị Nga</t>
  </si>
  <si>
    <t>Lê Trang Nhung</t>
  </si>
  <si>
    <t>Ngô Thị Hà</t>
  </si>
  <si>
    <t>Phạm Thị Thảo</t>
  </si>
  <si>
    <t>Vi Thị Thúy</t>
  </si>
  <si>
    <t>Nguyễn Thị Thu Thảo</t>
  </si>
  <si>
    <t>Lê Thị Mai</t>
  </si>
  <si>
    <t>Đỗ Thị Thơi</t>
  </si>
  <si>
    <t>ĐH QT khách sạn  K3B</t>
  </si>
  <si>
    <t>Nguyễn Phương Thảo</t>
  </si>
  <si>
    <t>Nguyễn Thị Nhã</t>
  </si>
  <si>
    <t>Trần Thị Như Quỳnh</t>
  </si>
  <si>
    <t>Phạm Thị Ngọc Bảo</t>
  </si>
  <si>
    <t>ĐH QT khách sạn  K3A</t>
  </si>
  <si>
    <t>Bùi Thị Minh Hằng</t>
  </si>
  <si>
    <t>Ngô Thị Tuyết Mai</t>
  </si>
  <si>
    <t>Nguyễn Thị Thanh Huyền</t>
  </si>
  <si>
    <t>Phạm Thị Phương Thảo</t>
  </si>
  <si>
    <t>Đàm Quang Minh</t>
  </si>
  <si>
    <t>Đặng Thị Ngân</t>
  </si>
  <si>
    <t>ĐH QT khách sạn K4C</t>
  </si>
  <si>
    <t>Nguyễn Thị Dịu</t>
  </si>
  <si>
    <t>ĐH QT khách sạn K4A</t>
  </si>
  <si>
    <t>Phạm Hải Ninh</t>
  </si>
  <si>
    <t>Tạ Bích Chi</t>
  </si>
  <si>
    <t>Phạm Minh Tuấn</t>
  </si>
  <si>
    <t>Trần Hải Linh</t>
  </si>
  <si>
    <t>Lê Thị Thu Trang</t>
  </si>
  <si>
    <t>Phạm Thị Hằng</t>
  </si>
  <si>
    <t>Lê Đỗ Cẩm Thanh</t>
  </si>
  <si>
    <t>Trần Thị Quỳnh Trang</t>
  </si>
  <si>
    <t>Nguyễn Thị Thùy Trang</t>
  </si>
  <si>
    <t>Trần Khánh Huyền</t>
  </si>
  <si>
    <t>Bùi Thị Hồng Phượng</t>
  </si>
  <si>
    <t>ĐH QT DVDL&amp;LH K3C</t>
  </si>
  <si>
    <t>Quản Đức Mạnh</t>
  </si>
  <si>
    <t>Đàm Thị Minh</t>
  </si>
  <si>
    <t>Lã Thị Đào</t>
  </si>
  <si>
    <t>Ngô Thị Minh</t>
  </si>
  <si>
    <t>ĐH QT DVDL&amp;LH K3B</t>
  </si>
  <si>
    <t>Nguyễn Thị Thu Trang</t>
  </si>
  <si>
    <t>ĐH QT DVDL&amp;LH K3A</t>
  </si>
  <si>
    <t>Đoàn Trọng Hiếu</t>
  </si>
  <si>
    <t>Nguyễn Văn Dũng</t>
  </si>
  <si>
    <t>Đinh Diệu Linh</t>
  </si>
  <si>
    <t>Đinh Thị Thư</t>
  </si>
  <si>
    <t>ĐH QTDVDL&amp;LH  K4C</t>
  </si>
  <si>
    <t>Tô Thị Hương</t>
  </si>
  <si>
    <t>ĐH QTDVDL&amp;LH  K4B</t>
  </si>
  <si>
    <t>Nguyễn Thị Thuỷ</t>
  </si>
  <si>
    <t>Nguyễn Thùy Trang</t>
  </si>
  <si>
    <t>Phạm Đức Hải</t>
  </si>
  <si>
    <t>Nguyễn Phương Trang</t>
  </si>
  <si>
    <t>Đỗ Thị Trà My</t>
  </si>
  <si>
    <t>Bùi Đức Độ</t>
  </si>
  <si>
    <t>ĐH QTDVDL&amp;LH  K4A</t>
  </si>
  <si>
    <t>Lê Thị Ngân An</t>
  </si>
  <si>
    <t>Vũ Thị Hoa Huyền</t>
  </si>
  <si>
    <t>Phạm Thị Thơm</t>
  </si>
  <si>
    <t>Nguyễn Hoàng Anh</t>
  </si>
  <si>
    <t>Lưu Vũ Phương Linh</t>
  </si>
  <si>
    <t>Nguyễn Thị Thanh Diệu</t>
  </si>
  <si>
    <t>ĐH QTDVDL&amp;LH K5A</t>
  </si>
  <si>
    <t>Đào Thị Kim Chi</t>
  </si>
  <si>
    <t>ĐH QTDVDL&amp;LH K5C</t>
  </si>
  <si>
    <t>Nguyễn Thị Thùy Dương</t>
  </si>
  <si>
    <t>Trần Thị Thanh Thủy</t>
  </si>
  <si>
    <t>Bùi Thị Kim Oanh</t>
  </si>
  <si>
    <t>Vũ Thị Phương</t>
  </si>
  <si>
    <t>Lại Thành Chung</t>
  </si>
  <si>
    <t>ĐH QTDVDL&amp;LH K5B</t>
  </si>
  <si>
    <t>Trần Quỳnh Hương</t>
  </si>
  <si>
    <t>Dương Tuấn Minh</t>
  </si>
  <si>
    <t>Nguyễn Mai Hương</t>
  </si>
  <si>
    <t>Phạm Trung Khánh</t>
  </si>
  <si>
    <t>Vũ Tuấn Tài</t>
  </si>
  <si>
    <t>90</t>
  </si>
  <si>
    <t>Bùi Mạnh Tiến</t>
  </si>
  <si>
    <t>80</t>
  </si>
  <si>
    <t>Hoàng Hữu Ảnh</t>
  </si>
  <si>
    <t>QT khách sạn K14C</t>
  </si>
  <si>
    <t>83</t>
  </si>
  <si>
    <t>Lê Thị Hoa</t>
  </si>
  <si>
    <t>Bùi Thị Đàn</t>
  </si>
  <si>
    <t>84</t>
  </si>
  <si>
    <t>Nguyễn Tiến Toàn</t>
  </si>
  <si>
    <t>QT khách sạn K14A</t>
  </si>
  <si>
    <t>87</t>
  </si>
  <si>
    <t>Phạm Thị Diễm Quỳnh</t>
  </si>
  <si>
    <t>Phạm Thông Cảm</t>
  </si>
  <si>
    <t>81</t>
  </si>
  <si>
    <t>Bùi Thị Thủy</t>
  </si>
  <si>
    <t>Nguyễn Thị Thu Hiền</t>
  </si>
  <si>
    <t>Nguyễn Thế Anh</t>
  </si>
  <si>
    <t>Bùi Thu Trang</t>
  </si>
  <si>
    <t>Chu Đỗ Hồng Minh</t>
  </si>
  <si>
    <t>QT khách sạn K15A</t>
  </si>
  <si>
    <t>Giỏi</t>
  </si>
  <si>
    <t>Phạm Công Tuấn</t>
  </si>
  <si>
    <t>QT khách sạn K15B</t>
  </si>
  <si>
    <t>Trần Thị Mỹ Hạnh</t>
  </si>
  <si>
    <t>Lê Trà Giang</t>
  </si>
  <si>
    <t>Đoàn Thị Thúy Hằng</t>
  </si>
  <si>
    <t>Vương Vân Hà</t>
  </si>
  <si>
    <t>Bùi Thị Quỳnh Anh</t>
  </si>
  <si>
    <t>Hoàng Thị Vân Anh</t>
  </si>
  <si>
    <t>Trần Linh Chi</t>
  </si>
  <si>
    <t>Hoàng Kiều Thu</t>
  </si>
  <si>
    <t>Vũ Thị Phương Thảo</t>
  </si>
  <si>
    <t>QT khách sạn K15C</t>
  </si>
  <si>
    <t>Phạm Thị Hường</t>
  </si>
  <si>
    <t>QT khách sạn K15D</t>
  </si>
  <si>
    <t>Đỗ Thúy Hằng</t>
  </si>
  <si>
    <t>Nguyễn Thu Hà</t>
  </si>
  <si>
    <t>Lê Văn Hậu</t>
  </si>
  <si>
    <t>Hướng dẫn K14A</t>
  </si>
  <si>
    <t>92</t>
  </si>
  <si>
    <t>Phạm Quang Huy</t>
  </si>
  <si>
    <t>Nguyễn Thị Thu Hương</t>
  </si>
  <si>
    <t>Hướng dẫn K14B</t>
  </si>
  <si>
    <t>82</t>
  </si>
  <si>
    <t>Nguyễn Thị Kim Mỵ</t>
  </si>
  <si>
    <t>Hướng dẫn K14C</t>
  </si>
  <si>
    <t>Hoàng Văn Quang Dũng</t>
  </si>
  <si>
    <t>85</t>
  </si>
  <si>
    <t>Đỗ Thị Minh Nguyệt</t>
  </si>
  <si>
    <t>Bùi Hải Nam</t>
  </si>
  <si>
    <t>Nguyễn Ngọc Tâm</t>
  </si>
  <si>
    <t>Vũ Hoàng Tuyên</t>
  </si>
  <si>
    <t>88</t>
  </si>
  <si>
    <t>Lý Văn Thái</t>
  </si>
  <si>
    <t>Phạm Văn Hiếu</t>
  </si>
  <si>
    <t>Lê Tú Anh</t>
  </si>
  <si>
    <t>Hướng dẫn K15B</t>
  </si>
  <si>
    <t>Nguyễn Thị Linh</t>
  </si>
  <si>
    <t>Hướng dẫn K15A</t>
  </si>
  <si>
    <t>Trần Bình Trọng</t>
  </si>
  <si>
    <t>Lê Công Việt</t>
  </si>
  <si>
    <t>Vũ Mạnh Quyền</t>
  </si>
  <si>
    <t>Lê Ngọc Hòa</t>
  </si>
  <si>
    <t>Hướng dẫn K15C</t>
  </si>
  <si>
    <t>Nguyễn Xuân Thùy</t>
  </si>
  <si>
    <t>Đỗ Thị Thùy Linh</t>
  </si>
  <si>
    <t>Hoàng Quốc Trình</t>
  </si>
  <si>
    <t>Phạm Vũ Hải Ninh</t>
  </si>
  <si>
    <t>Nguyễn Công Viên</t>
  </si>
  <si>
    <t>QT NH&amp;DVAU K12B</t>
  </si>
  <si>
    <t>QT NH&amp;DVAU K12A</t>
  </si>
  <si>
    <t>Mạc Quỳnh Trang</t>
  </si>
  <si>
    <t>Bùi Xuân Tiến</t>
  </si>
  <si>
    <t>Lê Thúy Hằng</t>
  </si>
  <si>
    <t>91</t>
  </si>
  <si>
    <t>Vũ Thị Chi</t>
  </si>
  <si>
    <t>Nguyễn Thị Ngọc Anh</t>
  </si>
  <si>
    <t>Qt NH&amp;DVAU K13B</t>
  </si>
  <si>
    <t>Đặng Thu Hường</t>
  </si>
  <si>
    <t>Qt NH&amp;DVAU K13A</t>
  </si>
  <si>
    <t>Bùi Tiến Đạt</t>
  </si>
  <si>
    <t>Nguyễn Thị Hoài Hương</t>
  </si>
  <si>
    <t>QT DVDL&amp; Lữ hành 11C</t>
  </si>
  <si>
    <t>Phạm Ngọc Lan</t>
  </si>
  <si>
    <t>QT DVDL&amp; Lữ hành 11A</t>
  </si>
  <si>
    <t>Nguyễn Thị Cúc</t>
  </si>
  <si>
    <t>Nguyễn Văn Ngọc</t>
  </si>
  <si>
    <t>Lâm Chính Thực</t>
  </si>
  <si>
    <t>95</t>
  </si>
  <si>
    <t>Lê Văn Quang</t>
  </si>
  <si>
    <t>Trịnh Ngọc Anh</t>
  </si>
  <si>
    <t>Lý Thị Việt Anh</t>
  </si>
  <si>
    <t>Trần Hồng Sen</t>
  </si>
  <si>
    <t>QT DVDL&amp; Lữ hành 11B</t>
  </si>
  <si>
    <t>86</t>
  </si>
  <si>
    <t>Lê Hồng Phúc</t>
  </si>
  <si>
    <t>Vi Thị Khanh</t>
  </si>
  <si>
    <t>QT DVDL&amp; Lữ hành 12D</t>
  </si>
  <si>
    <t>Đoàn Thị Thu Hằng</t>
  </si>
  <si>
    <t>Lưu Thị Lan Anh</t>
  </si>
  <si>
    <t>QT DVDL&amp; Lữ hành 12A</t>
  </si>
  <si>
    <t>Nguyễn Thị Thái Hà</t>
  </si>
  <si>
    <t>Hoàng Thế Minh</t>
  </si>
  <si>
    <t>QT DVDL&amp; Lữ hành 12B</t>
  </si>
  <si>
    <t>Nguyễn Thị Thảo</t>
  </si>
  <si>
    <t>Lể Minh Huy</t>
  </si>
  <si>
    <t>QT DVDL&amp; Lữ hành 12C</t>
  </si>
  <si>
    <t>Nguyễn Minh Hiếu</t>
  </si>
  <si>
    <t>Trần Thị Lê</t>
  </si>
  <si>
    <t>Đinh Ngọc Ly</t>
  </si>
  <si>
    <t>Nguyễn Thị Thanh Thư</t>
  </si>
  <si>
    <t>Vũ Thị Huệ</t>
  </si>
  <si>
    <t>Phạm Trung Thành</t>
  </si>
  <si>
    <t>Đoàn Thị Huyền Trang</t>
  </si>
  <si>
    <t>ĐH QL văn hóa K3</t>
  </si>
  <si>
    <t>Đỗ Văn Đạt</t>
  </si>
  <si>
    <t>Nông Thị Thủy Ngân</t>
  </si>
  <si>
    <t>Đoàn Quỳnh Trang</t>
  </si>
  <si>
    <t>Ngô Vũ Việt Hà</t>
  </si>
  <si>
    <t>Vũ Thị Thu Hương</t>
  </si>
  <si>
    <t>Đinh Thị Tuyết Mai</t>
  </si>
  <si>
    <t>ĐH QL văn hóa  K4</t>
  </si>
  <si>
    <t>Phạm Thị Thùy Dung</t>
  </si>
  <si>
    <t>Nguyễn Thị Vân Khánh</t>
  </si>
  <si>
    <t>ĐH NN Anh K3A</t>
  </si>
  <si>
    <t>Nguyễn Thị Thu Hường</t>
  </si>
  <si>
    <t>ĐH NN Anh K3B</t>
  </si>
  <si>
    <t>89</t>
  </si>
  <si>
    <t>Nguyễn Thùy Dương</t>
  </si>
  <si>
    <t>Trần Thị Ngọc Mai</t>
  </si>
  <si>
    <t>Phạm Thị Hiền</t>
  </si>
  <si>
    <t>Bùi Như Nguyệt</t>
  </si>
  <si>
    <t>ĐH NN Anh K4B</t>
  </si>
  <si>
    <t>Nguyễn Khánh Huyền</t>
  </si>
  <si>
    <t>ĐH NN Anh K4A</t>
  </si>
  <si>
    <t>Nguyễn Thị Hoàn</t>
  </si>
  <si>
    <t>Lê Thị Kim Oanh</t>
  </si>
  <si>
    <t>Nguyễn Thị Lan Anh</t>
  </si>
  <si>
    <t>ĐH NN Anh K5A</t>
  </si>
  <si>
    <t>Võ Hoàng Thảo</t>
  </si>
  <si>
    <t>Nguyễn Phan Khánh Hà</t>
  </si>
  <si>
    <t>ĐH NN Anh K5B</t>
  </si>
  <si>
    <t>Nguyễn Thành Phú</t>
  </si>
  <si>
    <t>Trương Thanh Mai</t>
  </si>
  <si>
    <t>Phạm Chung Hiếu</t>
  </si>
  <si>
    <t>Nguyễn Sơn Tùng</t>
  </si>
  <si>
    <t>Bùi Xuân Hải</t>
  </si>
  <si>
    <t xml:space="preserve">ĐHNN Trung Quốc K3A </t>
  </si>
  <si>
    <t>Phạm Thị Minh Ánh</t>
  </si>
  <si>
    <t>Nguyễn Thị Hồng Liên</t>
  </si>
  <si>
    <t>Lê Thị Linh Hảo</t>
  </si>
  <si>
    <t>ĐH NN Trung Quốc K4A</t>
  </si>
  <si>
    <t>Nguyễn Thị Huyền Trang</t>
  </si>
  <si>
    <t>ĐH NN Trung Quốc K4B</t>
  </si>
  <si>
    <t>Phạm Thị Khánh Huyền</t>
  </si>
  <si>
    <t>Nguyễn Thị Hồng Phúc</t>
  </si>
  <si>
    <t>Vũ Thị Hòa</t>
  </si>
  <si>
    <t>Nguyễn Phương Anh</t>
  </si>
  <si>
    <t>ĐH NN Trung Quốc K5C</t>
  </si>
  <si>
    <t>Hoàng Diệu Linh</t>
  </si>
  <si>
    <t>Đặng Thị Thuyên</t>
  </si>
  <si>
    <t>Bùi Thị Vân Anh</t>
  </si>
  <si>
    <t>ĐH NN Trung Quốc K5A</t>
  </si>
  <si>
    <t>Nguyễn Việt Phát</t>
  </si>
  <si>
    <t>Nguyễn Hà Ninh</t>
  </si>
  <si>
    <t>Tiên Văn Thiên</t>
  </si>
  <si>
    <t>ĐH NN Trung Quốc K5B</t>
  </si>
  <si>
    <t>Vũ Thị Nhung</t>
  </si>
  <si>
    <t>Ngô Hải Yến</t>
  </si>
  <si>
    <t>ĐH NN Nhật K2</t>
  </si>
  <si>
    <t>Nguyễn Thị Tố Uyên</t>
  </si>
  <si>
    <t>Hoàng Phương Nam</t>
  </si>
  <si>
    <t>ĐH NN Nhật K3</t>
  </si>
  <si>
    <t>Nguyễn Thị Phương Anh</t>
  </si>
  <si>
    <t>Trương Thị Thu Thanh</t>
  </si>
  <si>
    <t>ĐH NN Nhật K4</t>
  </si>
  <si>
    <t>Nguyễn Thị Ngọc Huyền</t>
  </si>
  <si>
    <t>Vũ Kim Anh</t>
  </si>
  <si>
    <t>Trần Mạnh Quang</t>
  </si>
  <si>
    <t>ĐH NN Hàn K1B</t>
  </si>
  <si>
    <t>Hoàng Văn Tiến</t>
  </si>
  <si>
    <t>Hoàng Văn Hiệp</t>
  </si>
  <si>
    <t>Lê Anh Quân</t>
  </si>
  <si>
    <t>ĐH KH máy tính K3</t>
  </si>
  <si>
    <t>Phạm Quốc Phong</t>
  </si>
  <si>
    <t>Đinh Văn Hậu</t>
  </si>
  <si>
    <t>Hoàng Trọng Quang</t>
  </si>
  <si>
    <t>Nguyễn Trường Minh</t>
  </si>
  <si>
    <t>ĐH KH máy tính K4</t>
  </si>
  <si>
    <t>Vũ Nguyễn Đức Khôi</t>
  </si>
  <si>
    <t>93</t>
  </si>
  <si>
    <t>Nguyễn Đức Thắng</t>
  </si>
  <si>
    <t>ĐH KH máy tính K5</t>
  </si>
  <si>
    <t>Nguyễn Đức Giang</t>
  </si>
  <si>
    <t>Tin học ứng dụng K13</t>
  </si>
  <si>
    <t>Tin học ứng dụng K14</t>
  </si>
  <si>
    <t>Hà Minh Hậu</t>
  </si>
  <si>
    <t>CT K22</t>
  </si>
  <si>
    <t>Nguyễn Thùy Linh</t>
  </si>
  <si>
    <t>Hoàng Thị Thu</t>
  </si>
  <si>
    <t>CT K23</t>
  </si>
  <si>
    <t>Phạm Thị Thùy Linh</t>
  </si>
  <si>
    <t>Trần Mai Nhung</t>
  </si>
  <si>
    <t>CM K17</t>
  </si>
  <si>
    <t>Dương Thị Luy</t>
  </si>
  <si>
    <t>Nguyễn Quỳnh Mai</t>
  </si>
  <si>
    <t>Vi Thị Lê</t>
  </si>
  <si>
    <t>Trần Thị Thùy Linh</t>
  </si>
  <si>
    <t>CM K18</t>
  </si>
  <si>
    <t>Phạm Thi Huệ</t>
  </si>
  <si>
    <t>Nguyễn Thị Hương Duyên</t>
  </si>
  <si>
    <t>Chu Thị Thúy Hằng</t>
  </si>
  <si>
    <t>ĐH Quản lý TN&amp;MT K2</t>
  </si>
  <si>
    <t>Nguyễn Thị Hải Bình</t>
  </si>
  <si>
    <t>Lê Ngọc Đại</t>
  </si>
  <si>
    <t>ĐH Quản lý TN&amp;MT K3</t>
  </si>
  <si>
    <t>Phạm Thị Hương</t>
  </si>
  <si>
    <t>ĐH Quản lý TN&amp;MT K4</t>
  </si>
  <si>
    <t>Lê Đăng Tài</t>
  </si>
  <si>
    <t xml:space="preserve">ĐH NT thủy sản K2 </t>
  </si>
  <si>
    <t>Vũ Như Quỳnh</t>
  </si>
  <si>
    <t>CĐ Thanh nhạc K9</t>
  </si>
  <si>
    <t>Đỗ Minh Thư</t>
  </si>
  <si>
    <t>TC Thanh nhạc K13</t>
  </si>
  <si>
    <t>Trần Thị Vân Quỳnh</t>
  </si>
  <si>
    <t>TC Nhạc cụ PT K13</t>
  </si>
  <si>
    <t>Nguyễn Tuấn Đạt</t>
  </si>
  <si>
    <t>TC Nhạc cụ PT K14</t>
  </si>
  <si>
    <t>Đoàn Quang Bình</t>
  </si>
  <si>
    <t>TC Nhạc cụ TT K15</t>
  </si>
  <si>
    <t>Trần Thị Thu Huyền</t>
  </si>
  <si>
    <t>Vũ Thu An</t>
  </si>
  <si>
    <t>TC Nhạc cụ PT K16</t>
  </si>
  <si>
    <t>Phan Ngân Hạnh</t>
  </si>
  <si>
    <t>TC Múa K9</t>
  </si>
  <si>
    <t>Đỗ Thùy Linh</t>
  </si>
  <si>
    <t>TC Múa K10</t>
  </si>
  <si>
    <t>Nguyễn Hồng Minh</t>
  </si>
  <si>
    <t>TC Múa K11</t>
  </si>
  <si>
    <t>Nguyễn Dương Kim Minh</t>
  </si>
  <si>
    <t>TC Múa K12</t>
  </si>
  <si>
    <t>Nguyễn Phúc Phan Đan</t>
  </si>
  <si>
    <t>TC Hội Hoạ K9</t>
  </si>
  <si>
    <t>Trần Thu Huyền</t>
  </si>
  <si>
    <t>TC Hội họa K10</t>
  </si>
  <si>
    <t>Bằng chữ: Chín trăm hai mươi tư triệu bốn trăm năm mươi nghìn đồng./.</t>
  </si>
  <si>
    <t xml:space="preserve">(dự kiến) TỔNG HỢP CHI HỌC BỔNG CÁC LỚP 
HỌC KÌ  II NĂM HỌC 2019 - 2020 (HỘI NGHỊ NGÀY  23 /10/2020)  </t>
  </si>
  <si>
    <t>STT</t>
  </si>
  <si>
    <t>Khối, lớp</t>
  </si>
  <si>
    <t>Quỹ HB KK học tập</t>
  </si>
  <si>
    <t>Điểm được
 hưởng HB</t>
  </si>
  <si>
    <t>Số SV
 được hưởng</t>
  </si>
  <si>
    <t>Trong đó</t>
  </si>
  <si>
    <t>Tiền HB
 thực chi</t>
  </si>
  <si>
    <t>HB thừa,
 thiếu</t>
  </si>
  <si>
    <t>Ghi chú</t>
  </si>
  <si>
    <t>Mức HB
 loại khá
(kì)</t>
  </si>
  <si>
    <t>Mức HB
 loại khá 
(tháng)</t>
  </si>
  <si>
    <t>Lào</t>
  </si>
  <si>
    <t>Số SV</t>
  </si>
  <si>
    <t>Tổng quĩ
 học bổng</t>
  </si>
  <si>
    <t>X.sắc</t>
  </si>
  <si>
    <t>I. Khoa Du lịch</t>
  </si>
  <si>
    <t>ĐH  Ăn uống K1</t>
  </si>
  <si>
    <t>ĐH  Ăn uống K2</t>
  </si>
  <si>
    <t>ĐH  Khách sạn K2</t>
  </si>
  <si>
    <t>ĐH  Khách sạn K3</t>
  </si>
  <si>
    <t>ĐH  Khách sạn K4</t>
  </si>
  <si>
    <t>ĐH DVDL&amp;LH K3</t>
  </si>
  <si>
    <t>ĐH DVDL&amp;LH K4</t>
  </si>
  <si>
    <t>ĐH DVDL&amp;LH K5</t>
  </si>
  <si>
    <t>CĐ  khách sạn K14</t>
  </si>
  <si>
    <t>CĐ khách sạn K15</t>
  </si>
  <si>
    <t>CĐ Hướng dẫn K14</t>
  </si>
  <si>
    <t>CĐ Hướng dẫn K15</t>
  </si>
  <si>
    <t>CĐ Ăn uống K12</t>
  </si>
  <si>
    <t>CĐ Ăn uống K13</t>
  </si>
  <si>
    <t>hết sv khá</t>
  </si>
  <si>
    <t>CĐ Lữ hành K11</t>
  </si>
  <si>
    <t>CĐ Lữ hành K12</t>
  </si>
  <si>
    <t>II.Khoa Văn hóa</t>
  </si>
  <si>
    <t>ĐH QLVH K3</t>
  </si>
  <si>
    <t>ĐH QLVH K4</t>
  </si>
  <si>
    <t>ĐH QLVH K5</t>
  </si>
  <si>
    <t>1 khá TL</t>
  </si>
  <si>
    <t>III.Khoa Ngoại ngữ</t>
  </si>
  <si>
    <t>ĐH Ng ngữ Anh K3</t>
  </si>
  <si>
    <t>ĐH Ng ngữ Anh K4</t>
  </si>
  <si>
    <t>ĐH Ng ngữ Anh K5</t>
  </si>
  <si>
    <t>ĐH Ng ngữ TQ K3</t>
  </si>
  <si>
    <t>ĐH Ng ngữ TQ K4</t>
  </si>
  <si>
    <t>ĐH Ng ngữ TQ K5</t>
  </si>
  <si>
    <t>ĐH Ng ngữ Nhật K2</t>
  </si>
  <si>
    <t>ĐH Ng ngữ Nhật K3</t>
  </si>
  <si>
    <t>ĐH Ng ngữ Nhật K4</t>
  </si>
  <si>
    <t>ĐH Hàn Quốc K1</t>
  </si>
  <si>
    <t>III.Khoa CNTT</t>
  </si>
  <si>
    <t>ĐH Máy tính K3</t>
  </si>
  <si>
    <t>ĐH Máy tính K4</t>
  </si>
  <si>
    <t>ĐH Máy tính K5</t>
  </si>
  <si>
    <t>hết sv xét</t>
  </si>
  <si>
    <t>CĐ Tin K13</t>
  </si>
  <si>
    <t>CĐ Tin K14</t>
  </si>
  <si>
    <t>VI.Khoa Sư phạm</t>
  </si>
  <si>
    <t>CM17</t>
  </si>
  <si>
    <t>CM18</t>
  </si>
  <si>
    <t>VIII. Khoa Nghệ thuật</t>
  </si>
  <si>
    <t>CĐ Thanh nhạc K7</t>
  </si>
  <si>
    <t>CĐ Thanh nhạc K8</t>
  </si>
  <si>
    <t>TC Thanh nhạc K11</t>
  </si>
  <si>
    <t>TC Thanh nhạc K12</t>
  </si>
  <si>
    <t>TC Nhạc cụ K11</t>
  </si>
  <si>
    <t>TC Nhạc cụ K12</t>
  </si>
  <si>
    <t>TC Nhạc cụ K13</t>
  </si>
  <si>
    <t>TC Nhạc cụ K14</t>
  </si>
  <si>
    <t>TC Nhạc cụ K15</t>
  </si>
  <si>
    <t>TC Nhạc cụ K16</t>
  </si>
  <si>
    <t>TC hội họa K7</t>
  </si>
  <si>
    <t>TC hội họa K8</t>
  </si>
  <si>
    <t>TC hội họa K9</t>
  </si>
  <si>
    <t>TC hội họa K10</t>
  </si>
  <si>
    <t>IX. Khoa Môi trường</t>
  </si>
  <si>
    <t>ĐH  Môi trường K2</t>
  </si>
  <si>
    <t>ĐH  Môi trường K3</t>
  </si>
  <si>
    <t>ĐH  Môi trường K4</t>
  </si>
  <si>
    <t>X. Khoa Thủy sản</t>
  </si>
  <si>
    <t>ĐH Thủy sản K2</t>
  </si>
  <si>
    <t>ĐH Thủy sản K3</t>
  </si>
  <si>
    <t>ĐH Thủy sản K4</t>
  </si>
  <si>
    <t>Cộng</t>
  </si>
  <si>
    <t xml:space="preserve"> 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</si>
</sst>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/>
    <xf numFmtId="0" fontId="2" fillId="0" borderId="0"/>
    <xf numFmtId="0" fontId="3" fillId="0" borderId="0" applyNumberFormat="0" applyFont="0" applyFill="0" applyBorder="0" applyAlignment="0" applyProtection="0"/>
  </cellStyleXfs>
  <cellXfs count="139">
    <xf numFmtId="0" fontId="0" fillId="0" borderId="0" xfId="0"/>
    <xf numFmtId="0" fontId="0" fillId="0" borderId="0" xfId="0"/>
    <xf numFmtId="0" fontId="4" fillId="0" borderId="1" xfId="0" applyFont="1" applyBorder="1"/>
    <xf numFmtId="3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3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/>
    <xf numFmtId="0" fontId="6" fillId="0" borderId="4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5" fillId="0" borderId="0" xfId="1" applyFont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9" fillId="2" borderId="0" xfId="0" applyFont="1" applyFill="1"/>
    <xf numFmtId="0" fontId="10" fillId="2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Border="1"/>
    <xf numFmtId="0" fontId="10" fillId="2" borderId="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3" fontId="9" fillId="2" borderId="1" xfId="0" applyNumberFormat="1" applyFont="1" applyFill="1" applyBorder="1" applyAlignment="1">
      <alignment horizontal="right"/>
    </xf>
    <xf numFmtId="2" fontId="9" fillId="2" borderId="1" xfId="2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9" fillId="2" borderId="1" xfId="2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3" fontId="10" fillId="2" borderId="1" xfId="0" applyNumberFormat="1" applyFont="1" applyFill="1" applyBorder="1" applyAlignment="1">
      <alignment horizontal="right"/>
    </xf>
    <xf numFmtId="2" fontId="10" fillId="2" borderId="1" xfId="2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/>
    </xf>
    <xf numFmtId="3" fontId="10" fillId="2" borderId="1" xfId="2" applyNumberFormat="1" applyFont="1" applyFill="1" applyBorder="1" applyAlignment="1">
      <alignment horizontal="center"/>
    </xf>
    <xf numFmtId="0" fontId="10" fillId="2" borderId="1" xfId="0" applyFont="1" applyFill="1" applyBorder="1"/>
    <xf numFmtId="0" fontId="10" fillId="2" borderId="0" xfId="0" applyFont="1" applyFill="1"/>
    <xf numFmtId="3" fontId="9" fillId="2" borderId="8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3" fontId="9" fillId="2" borderId="0" xfId="2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3" fontId="9" fillId="2" borderId="1" xfId="2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0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0" fillId="2" borderId="0" xfId="0" applyFont="1" applyFill="1"/>
    <xf numFmtId="0" fontId="4" fillId="2" borderId="0" xfId="0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center" vertical="center"/>
    </xf>
    <xf numFmtId="14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0" xfId="5" applyFont="1" applyFill="1" applyBorder="1" applyAlignment="1">
      <alignment horizontal="left"/>
    </xf>
    <xf numFmtId="0" fontId="4" fillId="2" borderId="0" xfId="5" applyFont="1" applyFill="1" applyBorder="1" applyAlignment="1">
      <alignment horizontal="right"/>
    </xf>
    <xf numFmtId="2" fontId="4" fillId="2" borderId="0" xfId="5" applyNumberFormat="1" applyFont="1" applyFill="1" applyBorder="1" applyAlignment="1">
      <alignment horizontal="center"/>
    </xf>
    <xf numFmtId="14" fontId="4" fillId="2" borderId="0" xfId="5" quotePrefix="1" applyNumberFormat="1" applyFont="1" applyFill="1" applyBorder="1" applyAlignment="1">
      <alignment horizontal="center"/>
    </xf>
    <xf numFmtId="14" fontId="4" fillId="2" borderId="0" xfId="5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/>
    </xf>
    <xf numFmtId="2" fontId="12" fillId="2" borderId="0" xfId="0" applyNumberFormat="1" applyFont="1" applyFill="1" applyBorder="1" applyAlignment="1">
      <alignment horizontal="center" vertical="center"/>
    </xf>
    <xf numFmtId="14" fontId="12" fillId="2" borderId="0" xfId="0" applyNumberFormat="1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 wrapText="1"/>
    </xf>
    <xf numFmtId="2" fontId="12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1" fontId="12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right"/>
    </xf>
    <xf numFmtId="2" fontId="12" fillId="2" borderId="0" xfId="0" applyNumberFormat="1" applyFont="1" applyFill="1" applyBorder="1" applyAlignment="1">
      <alignment horizontal="center"/>
    </xf>
    <xf numFmtId="14" fontId="12" fillId="2" borderId="0" xfId="0" applyNumberFormat="1" applyFont="1" applyFill="1" applyBorder="1" applyAlignment="1">
      <alignment horizontal="center"/>
    </xf>
    <xf numFmtId="1" fontId="12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14" fontId="4" fillId="2" borderId="0" xfId="0" quotePrefix="1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0" fontId="12" fillId="2" borderId="0" xfId="0" quotePrefix="1" applyFont="1" applyFill="1" applyBorder="1" applyAlignment="1">
      <alignment horizontal="center" vertical="center" wrapText="1"/>
    </xf>
    <xf numFmtId="2" fontId="12" fillId="2" borderId="0" xfId="0" quotePrefix="1" applyNumberFormat="1" applyFont="1" applyFill="1" applyBorder="1" applyAlignment="1">
      <alignment horizontal="center" vertical="center" wrapText="1"/>
    </xf>
    <xf numFmtId="1" fontId="12" fillId="2" borderId="0" xfId="0" quotePrefix="1" applyNumberFormat="1" applyFont="1" applyFill="1" applyBorder="1" applyAlignment="1">
      <alignment horizontal="center" vertical="center" wrapText="1"/>
    </xf>
    <xf numFmtId="0" fontId="12" fillId="2" borderId="0" xfId="6" applyFont="1" applyFill="1" applyBorder="1" applyAlignment="1">
      <alignment horizontal="right" vertical="center" wrapText="1"/>
    </xf>
    <xf numFmtId="2" fontId="12" fillId="2" borderId="0" xfId="6" applyNumberFormat="1" applyFont="1" applyFill="1" applyBorder="1" applyAlignment="1">
      <alignment horizontal="center" vertical="center" wrapText="1"/>
    </xf>
    <xf numFmtId="14" fontId="12" fillId="2" borderId="0" xfId="6" applyNumberFormat="1" applyFont="1" applyFill="1" applyBorder="1" applyAlignment="1">
      <alignment horizontal="center" vertical="center"/>
    </xf>
    <xf numFmtId="2" fontId="12" fillId="2" borderId="0" xfId="6" applyNumberFormat="1" applyFont="1" applyFill="1" applyBorder="1" applyAlignment="1">
      <alignment horizontal="center" vertical="center"/>
    </xf>
    <xf numFmtId="1" fontId="12" fillId="2" borderId="0" xfId="6" applyNumberFormat="1" applyFont="1" applyFill="1" applyBorder="1" applyAlignment="1">
      <alignment horizontal="center" vertical="center"/>
    </xf>
    <xf numFmtId="14" fontId="12" fillId="2" borderId="0" xfId="0" applyNumberFormat="1" applyFont="1" applyFill="1" applyBorder="1" applyAlignment="1">
      <alignment horizontal="center" vertical="center" wrapText="1"/>
    </xf>
    <xf numFmtId="14" fontId="0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</cellXfs>
  <cellStyles count="7">
    <cellStyle name="Normal" xfId="0" builtinId="0"/>
    <cellStyle name="Normal 14" xfId="4"/>
    <cellStyle name="Normal 15" xfId="5"/>
    <cellStyle name="Normal 2" xfId="1"/>
    <cellStyle name="Normal 4" xfId="3"/>
    <cellStyle name="Normal_Sheet1" xfId="6"/>
    <cellStyle name="Percent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1"/>
  <sheetViews>
    <sheetView topLeftCell="A52" workbookViewId="0">
      <selection activeCell="S63" sqref="S63"/>
    </sheetView>
  </sheetViews>
  <sheetFormatPr defaultRowHeight="21.75" customHeight="1"/>
  <cols>
    <col min="1" max="1" width="5" style="83" customWidth="1"/>
    <col min="2" max="2" width="19.85546875" style="83" customWidth="1"/>
    <col min="3" max="3" width="6.28515625" style="90" customWidth="1"/>
    <col min="4" max="4" width="12.7109375" style="91" customWidth="1"/>
    <col min="5" max="5" width="8.140625" style="138" customWidth="1"/>
    <col min="6" max="6" width="8.140625" style="90" customWidth="1"/>
    <col min="7" max="10" width="6" style="90" customWidth="1"/>
    <col min="11" max="11" width="12.140625" style="90" customWidth="1"/>
    <col min="12" max="12" width="13.85546875" style="91" customWidth="1"/>
    <col min="13" max="13" width="10.85546875" style="90" customWidth="1"/>
    <col min="14" max="14" width="9.140625" style="90"/>
    <col min="15" max="15" width="9.5703125" style="90" customWidth="1"/>
    <col min="16" max="16" width="4.85546875" style="83" customWidth="1"/>
    <col min="17" max="16384" width="9.140625" style="93"/>
  </cols>
  <sheetData>
    <row r="1" spans="1:16" s="31" customFormat="1" ht="44.25" customHeight="1">
      <c r="A1" s="29" t="s">
        <v>353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6" s="31" customFormat="1" ht="41.25" customHeight="1">
      <c r="A2" s="32" t="s">
        <v>354</v>
      </c>
      <c r="B2" s="32" t="s">
        <v>355</v>
      </c>
      <c r="C2" s="33" t="s">
        <v>356</v>
      </c>
      <c r="D2" s="34"/>
      <c r="E2" s="33" t="s">
        <v>357</v>
      </c>
      <c r="F2" s="34"/>
      <c r="G2" s="35" t="s">
        <v>358</v>
      </c>
      <c r="H2" s="36" t="s">
        <v>359</v>
      </c>
      <c r="I2" s="37"/>
      <c r="J2" s="38"/>
      <c r="K2" s="39" t="s">
        <v>360</v>
      </c>
      <c r="L2" s="40" t="s">
        <v>361</v>
      </c>
      <c r="M2" s="41" t="s">
        <v>362</v>
      </c>
      <c r="N2" s="40" t="s">
        <v>363</v>
      </c>
      <c r="O2" s="42" t="s">
        <v>364</v>
      </c>
      <c r="P2" s="43" t="s">
        <v>365</v>
      </c>
    </row>
    <row r="3" spans="1:16" s="31" customFormat="1" ht="27.75" customHeight="1">
      <c r="A3" s="44"/>
      <c r="B3" s="44"/>
      <c r="C3" s="45" t="s">
        <v>366</v>
      </c>
      <c r="D3" s="46" t="s">
        <v>367</v>
      </c>
      <c r="E3" s="47" t="s">
        <v>5</v>
      </c>
      <c r="F3" s="45" t="s">
        <v>6</v>
      </c>
      <c r="G3" s="48"/>
      <c r="H3" s="45" t="s">
        <v>368</v>
      </c>
      <c r="I3" s="45" t="s">
        <v>14</v>
      </c>
      <c r="J3" s="45" t="s">
        <v>22</v>
      </c>
      <c r="K3" s="49"/>
      <c r="L3" s="50"/>
      <c r="M3" s="51"/>
      <c r="N3" s="50"/>
      <c r="O3" s="52"/>
      <c r="P3" s="30"/>
    </row>
    <row r="4" spans="1:16" s="31" customFormat="1" ht="20.25" customHeight="1">
      <c r="A4" s="53" t="s">
        <v>369</v>
      </c>
      <c r="B4" s="53"/>
      <c r="C4" s="54">
        <f>SUM(C5:C20)</f>
        <v>1998</v>
      </c>
      <c r="D4" s="46"/>
      <c r="E4" s="47"/>
      <c r="F4" s="45"/>
      <c r="G4" s="55"/>
      <c r="H4" s="45"/>
      <c r="I4" s="45"/>
      <c r="J4" s="45"/>
      <c r="K4" s="56"/>
      <c r="L4" s="57"/>
      <c r="M4" s="58"/>
      <c r="N4" s="57"/>
      <c r="O4" s="55"/>
      <c r="P4" s="30"/>
    </row>
    <row r="5" spans="1:16" s="31" customFormat="1" ht="20.25" customHeight="1">
      <c r="A5" s="59">
        <v>1</v>
      </c>
      <c r="B5" s="60" t="s">
        <v>370</v>
      </c>
      <c r="C5" s="59">
        <v>64</v>
      </c>
      <c r="D5" s="61">
        <f t="shared" ref="D5:D67" si="0">(C5*O5/100)*5*8</f>
        <v>21632000</v>
      </c>
      <c r="E5" s="62">
        <v>8.3000000000000007</v>
      </c>
      <c r="F5" s="63">
        <v>84</v>
      </c>
      <c r="G5" s="64">
        <f>H5+I5+J5</f>
        <v>5</v>
      </c>
      <c r="H5" s="63">
        <v>1</v>
      </c>
      <c r="I5" s="64">
        <v>4</v>
      </c>
      <c r="J5" s="63">
        <v>0</v>
      </c>
      <c r="K5" s="63">
        <f>(H5*945000+I5*895000+J5*845000)*5</f>
        <v>22625000</v>
      </c>
      <c r="L5" s="61">
        <f t="shared" ref="L5:L67" si="1">D5-K5</f>
        <v>-993000</v>
      </c>
      <c r="M5" s="58"/>
      <c r="N5" s="63">
        <f>5*O5</f>
        <v>4225000</v>
      </c>
      <c r="O5" s="63">
        <v>845000</v>
      </c>
      <c r="P5" s="30"/>
    </row>
    <row r="6" spans="1:16" s="31" customFormat="1" ht="20.25" customHeight="1">
      <c r="A6" s="59">
        <v>2</v>
      </c>
      <c r="B6" s="60" t="s">
        <v>371</v>
      </c>
      <c r="C6" s="59">
        <v>71</v>
      </c>
      <c r="D6" s="61">
        <f t="shared" si="0"/>
        <v>23998000</v>
      </c>
      <c r="E6" s="62">
        <v>7.01</v>
      </c>
      <c r="F6" s="63">
        <v>81</v>
      </c>
      <c r="G6" s="64">
        <f t="shared" ref="G6:G69" si="2">H6+I6+J6</f>
        <v>6</v>
      </c>
      <c r="H6" s="63">
        <v>0</v>
      </c>
      <c r="I6" s="64">
        <v>2</v>
      </c>
      <c r="J6" s="63">
        <v>4</v>
      </c>
      <c r="K6" s="63">
        <f t="shared" ref="K6:K12" si="3">(H6*945000+I6*895000+J6*845000)*5</f>
        <v>25850000</v>
      </c>
      <c r="L6" s="61">
        <f t="shared" si="1"/>
        <v>-1852000</v>
      </c>
      <c r="M6" s="58"/>
      <c r="N6" s="63">
        <f>5*O6</f>
        <v>4225000</v>
      </c>
      <c r="O6" s="63">
        <v>845000</v>
      </c>
      <c r="P6" s="30"/>
    </row>
    <row r="7" spans="1:16" s="31" customFormat="1" ht="20.25" customHeight="1">
      <c r="A7" s="59">
        <v>3</v>
      </c>
      <c r="B7" s="58" t="s">
        <v>372</v>
      </c>
      <c r="C7" s="59">
        <v>118</v>
      </c>
      <c r="D7" s="61">
        <f t="shared" si="0"/>
        <v>39884000</v>
      </c>
      <c r="E7" s="62">
        <v>8.35</v>
      </c>
      <c r="F7" s="63">
        <v>82</v>
      </c>
      <c r="G7" s="64">
        <f t="shared" si="2"/>
        <v>9</v>
      </c>
      <c r="H7" s="63">
        <v>0</v>
      </c>
      <c r="I7" s="64">
        <v>9</v>
      </c>
      <c r="J7" s="63">
        <v>0</v>
      </c>
      <c r="K7" s="63">
        <f t="shared" si="3"/>
        <v>40275000</v>
      </c>
      <c r="L7" s="61">
        <f t="shared" si="1"/>
        <v>-391000</v>
      </c>
      <c r="M7" s="58"/>
      <c r="N7" s="63">
        <f t="shared" ref="N7:N70" si="4">5*O7</f>
        <v>4225000</v>
      </c>
      <c r="O7" s="63">
        <v>845000</v>
      </c>
      <c r="P7" s="30"/>
    </row>
    <row r="8" spans="1:16" s="31" customFormat="1" ht="20.25" customHeight="1">
      <c r="A8" s="59">
        <v>4</v>
      </c>
      <c r="B8" s="58" t="s">
        <v>373</v>
      </c>
      <c r="C8" s="59">
        <v>135</v>
      </c>
      <c r="D8" s="61">
        <f t="shared" si="0"/>
        <v>45630000</v>
      </c>
      <c r="E8" s="62">
        <v>7.93</v>
      </c>
      <c r="F8" s="63">
        <v>81</v>
      </c>
      <c r="G8" s="64">
        <f t="shared" si="2"/>
        <v>10</v>
      </c>
      <c r="H8" s="63">
        <v>0</v>
      </c>
      <c r="I8" s="64">
        <v>8</v>
      </c>
      <c r="J8" s="63">
        <v>2</v>
      </c>
      <c r="K8" s="63">
        <f t="shared" si="3"/>
        <v>44250000</v>
      </c>
      <c r="L8" s="61">
        <f t="shared" si="1"/>
        <v>1380000</v>
      </c>
      <c r="M8" s="58"/>
      <c r="N8" s="63">
        <f t="shared" si="4"/>
        <v>4225000</v>
      </c>
      <c r="O8" s="63">
        <v>845000</v>
      </c>
      <c r="P8" s="30"/>
    </row>
    <row r="9" spans="1:16" s="31" customFormat="1" ht="20.25" customHeight="1">
      <c r="A9" s="59">
        <v>5</v>
      </c>
      <c r="B9" s="58" t="s">
        <v>374</v>
      </c>
      <c r="C9" s="59">
        <v>159</v>
      </c>
      <c r="D9" s="61">
        <f t="shared" si="0"/>
        <v>53742000</v>
      </c>
      <c r="E9" s="62">
        <v>7.67</v>
      </c>
      <c r="F9" s="63">
        <v>79</v>
      </c>
      <c r="G9" s="64">
        <f t="shared" si="2"/>
        <v>12</v>
      </c>
      <c r="H9" s="63">
        <v>0</v>
      </c>
      <c r="I9" s="64">
        <v>6</v>
      </c>
      <c r="J9" s="63">
        <v>6</v>
      </c>
      <c r="K9" s="63">
        <f t="shared" si="3"/>
        <v>52200000</v>
      </c>
      <c r="L9" s="61">
        <f t="shared" si="1"/>
        <v>1542000</v>
      </c>
      <c r="M9" s="58"/>
      <c r="N9" s="63">
        <f t="shared" si="4"/>
        <v>4225000</v>
      </c>
      <c r="O9" s="63">
        <v>845000</v>
      </c>
      <c r="P9" s="30"/>
    </row>
    <row r="10" spans="1:16" s="31" customFormat="1" ht="20.25" customHeight="1">
      <c r="A10" s="65">
        <v>6</v>
      </c>
      <c r="B10" s="58" t="s">
        <v>375</v>
      </c>
      <c r="C10" s="59">
        <v>122</v>
      </c>
      <c r="D10" s="61">
        <f t="shared" si="0"/>
        <v>41236000</v>
      </c>
      <c r="E10" s="62">
        <v>8.2799999999999994</v>
      </c>
      <c r="F10" s="63">
        <v>80</v>
      </c>
      <c r="G10" s="64">
        <f t="shared" si="2"/>
        <v>9</v>
      </c>
      <c r="H10" s="63">
        <v>0</v>
      </c>
      <c r="I10" s="64">
        <v>9</v>
      </c>
      <c r="J10" s="63">
        <v>0</v>
      </c>
      <c r="K10" s="63">
        <f t="shared" si="3"/>
        <v>40275000</v>
      </c>
      <c r="L10" s="61">
        <f t="shared" si="1"/>
        <v>961000</v>
      </c>
      <c r="M10" s="58"/>
      <c r="N10" s="63">
        <f t="shared" si="4"/>
        <v>4225000</v>
      </c>
      <c r="O10" s="63">
        <v>845000</v>
      </c>
      <c r="P10" s="30">
        <v>5</v>
      </c>
    </row>
    <row r="11" spans="1:16" s="31" customFormat="1" ht="20.25" customHeight="1">
      <c r="A11" s="65">
        <v>7</v>
      </c>
      <c r="B11" s="58" t="s">
        <v>376</v>
      </c>
      <c r="C11" s="59">
        <v>167</v>
      </c>
      <c r="D11" s="61">
        <f t="shared" si="0"/>
        <v>56446000</v>
      </c>
      <c r="E11" s="62">
        <v>7.48</v>
      </c>
      <c r="F11" s="63">
        <v>80</v>
      </c>
      <c r="G11" s="64">
        <f t="shared" si="2"/>
        <v>13</v>
      </c>
      <c r="H11" s="63">
        <v>0</v>
      </c>
      <c r="I11" s="64">
        <v>3</v>
      </c>
      <c r="J11" s="63">
        <v>10</v>
      </c>
      <c r="K11" s="63">
        <f t="shared" si="3"/>
        <v>55675000</v>
      </c>
      <c r="L11" s="61">
        <f t="shared" si="1"/>
        <v>771000</v>
      </c>
      <c r="M11" s="58"/>
      <c r="N11" s="63">
        <f t="shared" si="4"/>
        <v>4225000</v>
      </c>
      <c r="O11" s="63">
        <v>845000</v>
      </c>
      <c r="P11" s="30">
        <v>3</v>
      </c>
    </row>
    <row r="12" spans="1:16" s="31" customFormat="1" ht="20.25" customHeight="1">
      <c r="A12" s="65">
        <v>8</v>
      </c>
      <c r="B12" s="58" t="s">
        <v>377</v>
      </c>
      <c r="C12" s="59">
        <v>167</v>
      </c>
      <c r="D12" s="61">
        <f t="shared" si="0"/>
        <v>56446000</v>
      </c>
      <c r="E12" s="62">
        <v>7.42</v>
      </c>
      <c r="F12" s="63">
        <v>80</v>
      </c>
      <c r="G12" s="64">
        <f t="shared" si="2"/>
        <v>13</v>
      </c>
      <c r="H12" s="63">
        <v>0</v>
      </c>
      <c r="I12" s="64">
        <v>2</v>
      </c>
      <c r="J12" s="63">
        <v>11</v>
      </c>
      <c r="K12" s="63">
        <f t="shared" si="3"/>
        <v>55425000</v>
      </c>
      <c r="L12" s="61">
        <f t="shared" si="1"/>
        <v>1021000</v>
      </c>
      <c r="M12" s="58"/>
      <c r="N12" s="63">
        <f t="shared" si="4"/>
        <v>4225000</v>
      </c>
      <c r="O12" s="63">
        <v>845000</v>
      </c>
      <c r="P12" s="30">
        <v>5</v>
      </c>
    </row>
    <row r="13" spans="1:16" s="31" customFormat="1" ht="20.25" customHeight="1">
      <c r="A13" s="65">
        <v>9</v>
      </c>
      <c r="B13" s="58" t="s">
        <v>378</v>
      </c>
      <c r="C13" s="59">
        <v>134</v>
      </c>
      <c r="D13" s="61">
        <f t="shared" si="0"/>
        <v>36448000</v>
      </c>
      <c r="E13" s="62">
        <v>7.6</v>
      </c>
      <c r="F13" s="63">
        <v>80</v>
      </c>
      <c r="G13" s="64">
        <f t="shared" si="2"/>
        <v>11</v>
      </c>
      <c r="H13" s="63">
        <v>0</v>
      </c>
      <c r="I13" s="64">
        <v>0</v>
      </c>
      <c r="J13" s="63">
        <v>11</v>
      </c>
      <c r="K13" s="63">
        <f>(H13*780000+I13*730000+J13*680000)*5</f>
        <v>37400000</v>
      </c>
      <c r="L13" s="61">
        <f t="shared" si="1"/>
        <v>-952000</v>
      </c>
      <c r="M13" s="58"/>
      <c r="N13" s="63">
        <f t="shared" si="4"/>
        <v>3400000</v>
      </c>
      <c r="O13" s="63">
        <v>680000</v>
      </c>
      <c r="P13" s="30"/>
    </row>
    <row r="14" spans="1:16" s="31" customFormat="1" ht="20.25" customHeight="1">
      <c r="A14" s="65">
        <v>10</v>
      </c>
      <c r="B14" s="58" t="s">
        <v>379</v>
      </c>
      <c r="C14" s="59">
        <v>172</v>
      </c>
      <c r="D14" s="61">
        <f t="shared" si="0"/>
        <v>46784000</v>
      </c>
      <c r="E14" s="62">
        <v>7.16</v>
      </c>
      <c r="F14" s="63">
        <v>72</v>
      </c>
      <c r="G14" s="64">
        <f t="shared" si="2"/>
        <v>14</v>
      </c>
      <c r="H14" s="63">
        <v>0</v>
      </c>
      <c r="I14" s="64">
        <v>1</v>
      </c>
      <c r="J14" s="63">
        <v>13</v>
      </c>
      <c r="K14" s="63">
        <f>(H14*780000+I14*730000+J14*680000)*5</f>
        <v>47850000</v>
      </c>
      <c r="L14" s="61">
        <f t="shared" si="1"/>
        <v>-1066000</v>
      </c>
      <c r="M14" s="58"/>
      <c r="N14" s="63">
        <f t="shared" si="4"/>
        <v>3400000</v>
      </c>
      <c r="O14" s="63">
        <v>680000</v>
      </c>
      <c r="P14" s="30"/>
    </row>
    <row r="15" spans="1:16" s="31" customFormat="1" ht="20.25" customHeight="1">
      <c r="A15" s="65">
        <v>11</v>
      </c>
      <c r="B15" s="58" t="s">
        <v>380</v>
      </c>
      <c r="C15" s="59">
        <v>108</v>
      </c>
      <c r="D15" s="61">
        <f t="shared" si="0"/>
        <v>24408000</v>
      </c>
      <c r="E15" s="62">
        <v>8</v>
      </c>
      <c r="F15" s="63">
        <v>81</v>
      </c>
      <c r="G15" s="64">
        <f t="shared" si="2"/>
        <v>11</v>
      </c>
      <c r="H15" s="63">
        <v>0</v>
      </c>
      <c r="I15" s="64">
        <v>11</v>
      </c>
      <c r="J15" s="63">
        <v>0</v>
      </c>
      <c r="K15" s="63">
        <f>(H15*665000+I15*615000+J15*565000)*5</f>
        <v>33825000</v>
      </c>
      <c r="L15" s="61">
        <f t="shared" si="1"/>
        <v>-9417000</v>
      </c>
      <c r="M15" s="58"/>
      <c r="N15" s="63">
        <f t="shared" si="4"/>
        <v>2825000</v>
      </c>
      <c r="O15" s="63">
        <v>565000</v>
      </c>
      <c r="P15" s="30"/>
    </row>
    <row r="16" spans="1:16" s="31" customFormat="1" ht="20.25" customHeight="1">
      <c r="A16" s="65">
        <v>12</v>
      </c>
      <c r="B16" s="58" t="s">
        <v>381</v>
      </c>
      <c r="C16" s="59">
        <v>123</v>
      </c>
      <c r="D16" s="61">
        <f t="shared" si="0"/>
        <v>27798000</v>
      </c>
      <c r="E16" s="62">
        <v>7.29</v>
      </c>
      <c r="F16" s="63">
        <v>80</v>
      </c>
      <c r="G16" s="64">
        <f t="shared" si="2"/>
        <v>10</v>
      </c>
      <c r="H16" s="63">
        <v>0</v>
      </c>
      <c r="I16" s="64">
        <v>1</v>
      </c>
      <c r="J16" s="63">
        <v>9</v>
      </c>
      <c r="K16" s="63">
        <f>(H16*665000+I16*615000+J16*565000)*5</f>
        <v>28500000</v>
      </c>
      <c r="L16" s="61">
        <f t="shared" si="1"/>
        <v>-702000</v>
      </c>
      <c r="M16" s="58"/>
      <c r="N16" s="63">
        <f t="shared" si="4"/>
        <v>2825000</v>
      </c>
      <c r="O16" s="63">
        <v>565000</v>
      </c>
      <c r="P16" s="30"/>
    </row>
    <row r="17" spans="1:16" s="31" customFormat="1" ht="20.25" customHeight="1">
      <c r="A17" s="65">
        <v>13</v>
      </c>
      <c r="B17" s="58" t="s">
        <v>382</v>
      </c>
      <c r="C17" s="59">
        <v>90</v>
      </c>
      <c r="D17" s="61">
        <f t="shared" si="0"/>
        <v>24480000</v>
      </c>
      <c r="E17" s="62">
        <v>8</v>
      </c>
      <c r="F17" s="63">
        <v>80</v>
      </c>
      <c r="G17" s="64">
        <f t="shared" si="2"/>
        <v>7</v>
      </c>
      <c r="H17" s="63">
        <v>0</v>
      </c>
      <c r="I17" s="64">
        <v>7</v>
      </c>
      <c r="J17" s="63">
        <v>0</v>
      </c>
      <c r="K17" s="63">
        <f>(H17*780000+I17*730000+J17*680000)*5</f>
        <v>25550000</v>
      </c>
      <c r="L17" s="61">
        <f t="shared" si="1"/>
        <v>-1070000</v>
      </c>
      <c r="M17" s="58"/>
      <c r="N17" s="63">
        <f t="shared" si="4"/>
        <v>3400000</v>
      </c>
      <c r="O17" s="63">
        <v>680000</v>
      </c>
      <c r="P17" s="30"/>
    </row>
    <row r="18" spans="1:16" s="31" customFormat="1" ht="20.25" customHeight="1">
      <c r="A18" s="65">
        <v>14</v>
      </c>
      <c r="B18" s="58" t="s">
        <v>383</v>
      </c>
      <c r="C18" s="59">
        <v>63</v>
      </c>
      <c r="D18" s="61">
        <f t="shared" si="0"/>
        <v>17136000</v>
      </c>
      <c r="E18" s="62">
        <v>7.01</v>
      </c>
      <c r="F18" s="63">
        <v>72</v>
      </c>
      <c r="G18" s="64">
        <f t="shared" si="2"/>
        <v>3</v>
      </c>
      <c r="H18" s="63">
        <v>0</v>
      </c>
      <c r="I18" s="64">
        <v>0</v>
      </c>
      <c r="J18" s="63">
        <v>3</v>
      </c>
      <c r="K18" s="63">
        <f>(H18*780000+I18*730000+J18*680000)*5</f>
        <v>10200000</v>
      </c>
      <c r="L18" s="61">
        <f t="shared" si="1"/>
        <v>6936000</v>
      </c>
      <c r="M18" s="58" t="s">
        <v>384</v>
      </c>
      <c r="N18" s="63">
        <f t="shared" si="4"/>
        <v>3400000</v>
      </c>
      <c r="O18" s="63">
        <v>680000</v>
      </c>
      <c r="P18" s="30"/>
    </row>
    <row r="19" spans="1:16" s="31" customFormat="1" ht="20.25" customHeight="1">
      <c r="A19" s="65">
        <v>15</v>
      </c>
      <c r="B19" s="58" t="s">
        <v>385</v>
      </c>
      <c r="C19" s="59">
        <v>127</v>
      </c>
      <c r="D19" s="61">
        <f t="shared" si="0"/>
        <v>34544000</v>
      </c>
      <c r="E19" s="62">
        <v>7.32</v>
      </c>
      <c r="F19" s="63">
        <v>80</v>
      </c>
      <c r="G19" s="64">
        <f t="shared" si="2"/>
        <v>10</v>
      </c>
      <c r="H19" s="63">
        <v>0</v>
      </c>
      <c r="I19" s="64">
        <v>1</v>
      </c>
      <c r="J19" s="63">
        <v>9</v>
      </c>
      <c r="K19" s="63">
        <f>(H19*780000+I19*730000+J19*680000)*5</f>
        <v>34250000</v>
      </c>
      <c r="L19" s="61">
        <f t="shared" si="1"/>
        <v>294000</v>
      </c>
      <c r="M19" s="58"/>
      <c r="N19" s="63">
        <f t="shared" si="4"/>
        <v>3400000</v>
      </c>
      <c r="O19" s="63">
        <v>680000</v>
      </c>
      <c r="P19" s="30"/>
    </row>
    <row r="20" spans="1:16" s="31" customFormat="1" ht="20.25" customHeight="1">
      <c r="A20" s="65">
        <v>16</v>
      </c>
      <c r="B20" s="58" t="s">
        <v>386</v>
      </c>
      <c r="C20" s="59">
        <v>178</v>
      </c>
      <c r="D20" s="61">
        <f t="shared" si="0"/>
        <v>48416000</v>
      </c>
      <c r="E20" s="62">
        <v>7.01</v>
      </c>
      <c r="F20" s="63">
        <v>80</v>
      </c>
      <c r="G20" s="64">
        <f t="shared" si="2"/>
        <v>13</v>
      </c>
      <c r="H20" s="63">
        <v>0</v>
      </c>
      <c r="I20" s="64">
        <v>0</v>
      </c>
      <c r="J20" s="63">
        <v>13</v>
      </c>
      <c r="K20" s="63">
        <f>(H20*780000+I20*730000+J20*680000)*5</f>
        <v>44200000</v>
      </c>
      <c r="L20" s="61">
        <f t="shared" si="1"/>
        <v>4216000</v>
      </c>
      <c r="M20" s="58" t="s">
        <v>384</v>
      </c>
      <c r="N20" s="63">
        <f t="shared" si="4"/>
        <v>3400000</v>
      </c>
      <c r="O20" s="63">
        <v>680000</v>
      </c>
      <c r="P20" s="30"/>
    </row>
    <row r="21" spans="1:16" s="73" customFormat="1" ht="20.25" customHeight="1">
      <c r="A21" s="66" t="s">
        <v>387</v>
      </c>
      <c r="B21" s="67"/>
      <c r="C21" s="54">
        <f>SUM(C22:C24)</f>
        <v>99</v>
      </c>
      <c r="D21" s="68"/>
      <c r="E21" s="69"/>
      <c r="F21" s="70"/>
      <c r="G21" s="64"/>
      <c r="H21" s="70"/>
      <c r="I21" s="71"/>
      <c r="J21" s="70"/>
      <c r="K21" s="70"/>
      <c r="L21" s="68"/>
      <c r="M21" s="72"/>
      <c r="N21" s="70"/>
      <c r="O21" s="70"/>
      <c r="P21" s="43"/>
    </row>
    <row r="22" spans="1:16" s="31" customFormat="1" ht="20.25" customHeight="1">
      <c r="A22" s="59">
        <v>1</v>
      </c>
      <c r="B22" s="58" t="s">
        <v>388</v>
      </c>
      <c r="C22" s="59">
        <v>50</v>
      </c>
      <c r="D22" s="61">
        <f>(C22*O22/100)*5*8</f>
        <v>14200000</v>
      </c>
      <c r="E22" s="62">
        <v>8.07</v>
      </c>
      <c r="F22" s="63">
        <v>84</v>
      </c>
      <c r="G22" s="64">
        <f t="shared" si="2"/>
        <v>6</v>
      </c>
      <c r="H22" s="63">
        <v>0</v>
      </c>
      <c r="I22" s="64">
        <v>6</v>
      </c>
      <c r="J22" s="63">
        <v>0</v>
      </c>
      <c r="K22" s="63">
        <f t="shared" ref="K22:K35" si="5">(H22*810000+I22*760000+J22*710000)*5</f>
        <v>22800000</v>
      </c>
      <c r="L22" s="61">
        <f t="shared" si="1"/>
        <v>-8600000</v>
      </c>
      <c r="M22" s="58"/>
      <c r="N22" s="63">
        <f t="shared" si="4"/>
        <v>3550000</v>
      </c>
      <c r="O22" s="63">
        <v>710000</v>
      </c>
      <c r="P22" s="30">
        <v>1</v>
      </c>
    </row>
    <row r="23" spans="1:16" s="31" customFormat="1" ht="20.25" customHeight="1">
      <c r="A23" s="59">
        <v>2</v>
      </c>
      <c r="B23" s="58" t="s">
        <v>389</v>
      </c>
      <c r="C23" s="59">
        <v>20</v>
      </c>
      <c r="D23" s="61">
        <f>(C23*O23/100)*5*8</f>
        <v>5680000</v>
      </c>
      <c r="E23" s="62">
        <v>8.3800000000000008</v>
      </c>
      <c r="F23" s="63">
        <v>90</v>
      </c>
      <c r="G23" s="64">
        <f t="shared" si="2"/>
        <v>2</v>
      </c>
      <c r="H23" s="63">
        <v>0</v>
      </c>
      <c r="I23" s="64">
        <v>2</v>
      </c>
      <c r="J23" s="63">
        <v>0</v>
      </c>
      <c r="K23" s="63">
        <f t="shared" si="5"/>
        <v>7600000</v>
      </c>
      <c r="L23" s="61">
        <f t="shared" si="1"/>
        <v>-1920000</v>
      </c>
      <c r="M23" s="58"/>
      <c r="N23" s="63">
        <f t="shared" si="4"/>
        <v>3550000</v>
      </c>
      <c r="O23" s="63">
        <v>710000</v>
      </c>
      <c r="P23" s="30"/>
    </row>
    <row r="24" spans="1:16" s="31" customFormat="1" ht="20.25" customHeight="1">
      <c r="A24" s="59">
        <v>3</v>
      </c>
      <c r="B24" s="58" t="s">
        <v>390</v>
      </c>
      <c r="C24" s="59">
        <v>29</v>
      </c>
      <c r="D24" s="61">
        <f>(C24*O24/100)*5*8</f>
        <v>8236000</v>
      </c>
      <c r="E24" s="62"/>
      <c r="F24" s="63"/>
      <c r="G24" s="64">
        <f t="shared" si="2"/>
        <v>0</v>
      </c>
      <c r="H24" s="63">
        <v>0</v>
      </c>
      <c r="I24" s="64">
        <v>0</v>
      </c>
      <c r="J24" s="63">
        <v>0</v>
      </c>
      <c r="K24" s="63">
        <f t="shared" si="5"/>
        <v>0</v>
      </c>
      <c r="L24" s="61">
        <f t="shared" si="1"/>
        <v>8236000</v>
      </c>
      <c r="M24" s="58" t="s">
        <v>391</v>
      </c>
      <c r="N24" s="63">
        <f t="shared" si="4"/>
        <v>3550000</v>
      </c>
      <c r="O24" s="63">
        <v>710000</v>
      </c>
      <c r="P24" s="30">
        <v>2</v>
      </c>
    </row>
    <row r="25" spans="1:16" s="31" customFormat="1" ht="20.25" customHeight="1">
      <c r="A25" s="66" t="s">
        <v>392</v>
      </c>
      <c r="B25" s="67"/>
      <c r="C25" s="54">
        <f>SUM(C26:C35)</f>
        <v>569</v>
      </c>
      <c r="D25" s="61"/>
      <c r="E25" s="62"/>
      <c r="F25" s="63"/>
      <c r="G25" s="64"/>
      <c r="H25" s="63"/>
      <c r="I25" s="64"/>
      <c r="J25" s="63"/>
      <c r="K25" s="63"/>
      <c r="L25" s="61"/>
      <c r="M25" s="58"/>
      <c r="N25" s="63"/>
      <c r="O25" s="63"/>
      <c r="P25" s="30"/>
    </row>
    <row r="26" spans="1:16" s="31" customFormat="1" ht="20.25" customHeight="1">
      <c r="A26" s="59">
        <v>1</v>
      </c>
      <c r="B26" s="58" t="s">
        <v>393</v>
      </c>
      <c r="C26" s="59">
        <v>65</v>
      </c>
      <c r="D26" s="61">
        <f t="shared" si="0"/>
        <v>18460000</v>
      </c>
      <c r="E26" s="62">
        <v>8.11</v>
      </c>
      <c r="F26" s="74">
        <v>82</v>
      </c>
      <c r="G26" s="64">
        <f t="shared" si="2"/>
        <v>5</v>
      </c>
      <c r="H26" s="63">
        <v>0</v>
      </c>
      <c r="I26" s="64">
        <v>5</v>
      </c>
      <c r="J26" s="63">
        <v>0</v>
      </c>
      <c r="K26" s="63">
        <f t="shared" si="5"/>
        <v>19000000</v>
      </c>
      <c r="L26" s="61">
        <f t="shared" si="1"/>
        <v>-540000</v>
      </c>
      <c r="M26" s="58"/>
      <c r="N26" s="63">
        <f t="shared" si="4"/>
        <v>3550000</v>
      </c>
      <c r="O26" s="63">
        <v>710000</v>
      </c>
      <c r="P26" s="30"/>
    </row>
    <row r="27" spans="1:16" s="31" customFormat="1" ht="20.25" customHeight="1">
      <c r="A27" s="59">
        <v>2</v>
      </c>
      <c r="B27" s="58" t="s">
        <v>394</v>
      </c>
      <c r="C27" s="59">
        <v>66</v>
      </c>
      <c r="D27" s="61">
        <f t="shared" si="0"/>
        <v>18744000</v>
      </c>
      <c r="E27" s="62">
        <v>7.43</v>
      </c>
      <c r="F27" s="63">
        <v>85</v>
      </c>
      <c r="G27" s="64">
        <f t="shared" si="2"/>
        <v>5</v>
      </c>
      <c r="H27" s="63">
        <v>0</v>
      </c>
      <c r="I27" s="64">
        <v>1</v>
      </c>
      <c r="J27" s="63">
        <v>4</v>
      </c>
      <c r="K27" s="63">
        <f t="shared" si="5"/>
        <v>18000000</v>
      </c>
      <c r="L27" s="61">
        <f t="shared" si="1"/>
        <v>744000</v>
      </c>
      <c r="M27" s="58"/>
      <c r="N27" s="63">
        <f t="shared" si="4"/>
        <v>3550000</v>
      </c>
      <c r="O27" s="63">
        <v>710000</v>
      </c>
      <c r="P27" s="30"/>
    </row>
    <row r="28" spans="1:16" s="31" customFormat="1" ht="20.25" customHeight="1">
      <c r="A28" s="59">
        <v>3</v>
      </c>
      <c r="B28" s="58" t="s">
        <v>395</v>
      </c>
      <c r="C28" s="59">
        <v>90</v>
      </c>
      <c r="D28" s="61">
        <f t="shared" si="0"/>
        <v>25560000</v>
      </c>
      <c r="E28" s="62">
        <v>7.31</v>
      </c>
      <c r="F28" s="63">
        <v>80</v>
      </c>
      <c r="G28" s="64">
        <f t="shared" si="2"/>
        <v>7</v>
      </c>
      <c r="H28" s="63">
        <v>0</v>
      </c>
      <c r="I28" s="64">
        <v>1</v>
      </c>
      <c r="J28" s="63">
        <v>6</v>
      </c>
      <c r="K28" s="63">
        <f t="shared" si="5"/>
        <v>25100000</v>
      </c>
      <c r="L28" s="61">
        <f t="shared" si="1"/>
        <v>460000</v>
      </c>
      <c r="M28" s="58"/>
      <c r="N28" s="63">
        <f t="shared" si="4"/>
        <v>3550000</v>
      </c>
      <c r="O28" s="63">
        <v>710000</v>
      </c>
      <c r="P28" s="30"/>
    </row>
    <row r="29" spans="1:16" s="31" customFormat="1" ht="20.25" customHeight="1">
      <c r="A29" s="59">
        <v>4</v>
      </c>
      <c r="B29" s="58" t="s">
        <v>396</v>
      </c>
      <c r="C29" s="59">
        <v>39</v>
      </c>
      <c r="D29" s="61">
        <f t="shared" si="0"/>
        <v>11076000</v>
      </c>
      <c r="E29" s="62">
        <v>8.76</v>
      </c>
      <c r="F29" s="63">
        <v>92</v>
      </c>
      <c r="G29" s="64">
        <f t="shared" si="2"/>
        <v>3</v>
      </c>
      <c r="H29" s="63">
        <v>1</v>
      </c>
      <c r="I29" s="64">
        <v>2</v>
      </c>
      <c r="J29" s="63">
        <v>0</v>
      </c>
      <c r="K29" s="63">
        <f t="shared" si="5"/>
        <v>11650000</v>
      </c>
      <c r="L29" s="61">
        <f t="shared" si="1"/>
        <v>-574000</v>
      </c>
      <c r="M29" s="58"/>
      <c r="N29" s="63">
        <f t="shared" si="4"/>
        <v>3550000</v>
      </c>
      <c r="O29" s="63">
        <v>710000</v>
      </c>
      <c r="P29" s="30"/>
    </row>
    <row r="30" spans="1:16" s="31" customFormat="1" ht="20.25" customHeight="1">
      <c r="A30" s="59">
        <v>5</v>
      </c>
      <c r="B30" s="58" t="s">
        <v>397</v>
      </c>
      <c r="C30" s="59">
        <v>62</v>
      </c>
      <c r="D30" s="61">
        <f t="shared" si="0"/>
        <v>17608000</v>
      </c>
      <c r="E30" s="62">
        <v>8.35</v>
      </c>
      <c r="F30" s="63">
        <v>90</v>
      </c>
      <c r="G30" s="64">
        <f t="shared" si="2"/>
        <v>5</v>
      </c>
      <c r="H30" s="63">
        <v>0</v>
      </c>
      <c r="I30" s="64">
        <v>5</v>
      </c>
      <c r="J30" s="63">
        <v>0</v>
      </c>
      <c r="K30" s="63">
        <f t="shared" si="5"/>
        <v>19000000</v>
      </c>
      <c r="L30" s="61">
        <f t="shared" si="1"/>
        <v>-1392000</v>
      </c>
      <c r="M30" s="58"/>
      <c r="N30" s="63">
        <f t="shared" si="4"/>
        <v>3550000</v>
      </c>
      <c r="O30" s="63">
        <v>710000</v>
      </c>
      <c r="P30" s="30"/>
    </row>
    <row r="31" spans="1:16" s="31" customFormat="1" ht="20.25" customHeight="1">
      <c r="A31" s="59">
        <v>6</v>
      </c>
      <c r="B31" s="58" t="s">
        <v>398</v>
      </c>
      <c r="C31" s="59">
        <v>100</v>
      </c>
      <c r="D31" s="61">
        <f t="shared" si="0"/>
        <v>28400000</v>
      </c>
      <c r="E31" s="62">
        <v>7.49</v>
      </c>
      <c r="F31" s="63">
        <v>85</v>
      </c>
      <c r="G31" s="64">
        <f t="shared" si="2"/>
        <v>8</v>
      </c>
      <c r="H31" s="63">
        <v>0</v>
      </c>
      <c r="I31" s="64">
        <v>5</v>
      </c>
      <c r="J31" s="63">
        <v>3</v>
      </c>
      <c r="K31" s="63">
        <f t="shared" si="5"/>
        <v>29650000</v>
      </c>
      <c r="L31" s="61">
        <f t="shared" si="1"/>
        <v>-1250000</v>
      </c>
      <c r="M31" s="58"/>
      <c r="N31" s="63">
        <f t="shared" si="4"/>
        <v>3550000</v>
      </c>
      <c r="O31" s="63">
        <v>710000</v>
      </c>
      <c r="P31" s="30"/>
    </row>
    <row r="32" spans="1:16" s="31" customFormat="1" ht="20.25" customHeight="1">
      <c r="A32" s="59">
        <v>7</v>
      </c>
      <c r="B32" s="58" t="s">
        <v>399</v>
      </c>
      <c r="C32" s="59">
        <v>31</v>
      </c>
      <c r="D32" s="61">
        <f t="shared" si="0"/>
        <v>8804000</v>
      </c>
      <c r="E32" s="62">
        <v>8.69</v>
      </c>
      <c r="F32" s="63">
        <v>90</v>
      </c>
      <c r="G32" s="64">
        <f t="shared" si="2"/>
        <v>2</v>
      </c>
      <c r="H32" s="63">
        <v>1</v>
      </c>
      <c r="I32" s="64">
        <v>1</v>
      </c>
      <c r="J32" s="63">
        <v>0</v>
      </c>
      <c r="K32" s="63">
        <f t="shared" si="5"/>
        <v>7850000</v>
      </c>
      <c r="L32" s="61">
        <f t="shared" si="1"/>
        <v>954000</v>
      </c>
      <c r="M32" s="58"/>
      <c r="N32" s="63">
        <f t="shared" si="4"/>
        <v>3550000</v>
      </c>
      <c r="O32" s="63">
        <v>710000</v>
      </c>
      <c r="P32" s="30"/>
    </row>
    <row r="33" spans="1:16" s="31" customFormat="1" ht="20.25" customHeight="1">
      <c r="A33" s="59">
        <v>8</v>
      </c>
      <c r="B33" s="58" t="s">
        <v>400</v>
      </c>
      <c r="C33" s="59">
        <v>36</v>
      </c>
      <c r="D33" s="61">
        <f t="shared" si="0"/>
        <v>10224000</v>
      </c>
      <c r="E33" s="62">
        <v>7.78</v>
      </c>
      <c r="F33" s="63">
        <v>90</v>
      </c>
      <c r="G33" s="64">
        <f t="shared" si="2"/>
        <v>3</v>
      </c>
      <c r="H33" s="63">
        <v>0</v>
      </c>
      <c r="I33" s="64">
        <v>2</v>
      </c>
      <c r="J33" s="63">
        <v>1</v>
      </c>
      <c r="K33" s="63">
        <f t="shared" si="5"/>
        <v>11150000</v>
      </c>
      <c r="L33" s="61">
        <f t="shared" si="1"/>
        <v>-926000</v>
      </c>
      <c r="M33" s="58"/>
      <c r="N33" s="63">
        <f t="shared" si="4"/>
        <v>3550000</v>
      </c>
      <c r="O33" s="63">
        <v>710000</v>
      </c>
      <c r="P33" s="30"/>
    </row>
    <row r="34" spans="1:16" s="31" customFormat="1" ht="20.25" customHeight="1">
      <c r="A34" s="59">
        <v>9</v>
      </c>
      <c r="B34" s="58" t="s">
        <v>401</v>
      </c>
      <c r="C34" s="59">
        <v>35</v>
      </c>
      <c r="D34" s="61">
        <f t="shared" si="0"/>
        <v>9940000</v>
      </c>
      <c r="E34" s="62">
        <v>7.87</v>
      </c>
      <c r="F34" s="63">
        <v>80</v>
      </c>
      <c r="G34" s="64">
        <f t="shared" si="2"/>
        <v>3</v>
      </c>
      <c r="H34" s="63">
        <v>0</v>
      </c>
      <c r="I34" s="64">
        <v>2</v>
      </c>
      <c r="J34" s="63">
        <v>1</v>
      </c>
      <c r="K34" s="63">
        <f t="shared" si="5"/>
        <v>11150000</v>
      </c>
      <c r="L34" s="61">
        <f t="shared" si="1"/>
        <v>-1210000</v>
      </c>
      <c r="M34" s="58"/>
      <c r="N34" s="63">
        <f t="shared" si="4"/>
        <v>3550000</v>
      </c>
      <c r="O34" s="63">
        <v>710000</v>
      </c>
      <c r="P34" s="30"/>
    </row>
    <row r="35" spans="1:16" s="31" customFormat="1" ht="20.25" customHeight="1">
      <c r="A35" s="59">
        <v>10</v>
      </c>
      <c r="B35" s="58" t="s">
        <v>402</v>
      </c>
      <c r="C35" s="59">
        <v>45</v>
      </c>
      <c r="D35" s="61">
        <f>(C35*O35/100)*5*8</f>
        <v>12780000</v>
      </c>
      <c r="E35" s="62">
        <v>8.11</v>
      </c>
      <c r="F35" s="63">
        <v>89</v>
      </c>
      <c r="G35" s="64">
        <f t="shared" si="2"/>
        <v>3</v>
      </c>
      <c r="H35" s="63">
        <v>0</v>
      </c>
      <c r="I35" s="64">
        <v>3</v>
      </c>
      <c r="J35" s="63">
        <v>0</v>
      </c>
      <c r="K35" s="63">
        <f t="shared" si="5"/>
        <v>11400000</v>
      </c>
      <c r="L35" s="61">
        <f t="shared" si="1"/>
        <v>1380000</v>
      </c>
      <c r="M35" s="58"/>
      <c r="N35" s="63">
        <f t="shared" si="4"/>
        <v>3550000</v>
      </c>
      <c r="O35" s="63">
        <v>710000</v>
      </c>
      <c r="P35" s="30"/>
    </row>
    <row r="36" spans="1:16" s="31" customFormat="1" ht="20.25" customHeight="1">
      <c r="A36" s="75" t="s">
        <v>403</v>
      </c>
      <c r="B36" s="76"/>
      <c r="C36" s="54">
        <f>SUM(C37:C41)</f>
        <v>110</v>
      </c>
      <c r="D36" s="61"/>
      <c r="E36" s="62"/>
      <c r="F36" s="63"/>
      <c r="G36" s="64">
        <f t="shared" si="2"/>
        <v>0</v>
      </c>
      <c r="H36" s="63"/>
      <c r="I36" s="64"/>
      <c r="J36" s="63"/>
      <c r="K36" s="63"/>
      <c r="L36" s="61"/>
      <c r="M36" s="58"/>
      <c r="N36" s="63"/>
      <c r="O36" s="63"/>
      <c r="P36" s="30"/>
    </row>
    <row r="37" spans="1:16" s="31" customFormat="1" ht="20.25" customHeight="1">
      <c r="A37" s="59">
        <v>1</v>
      </c>
      <c r="B37" s="58" t="s">
        <v>404</v>
      </c>
      <c r="C37" s="59">
        <v>30</v>
      </c>
      <c r="D37" s="61">
        <f t="shared" si="0"/>
        <v>10140000</v>
      </c>
      <c r="E37" s="62">
        <v>8.65</v>
      </c>
      <c r="F37" s="63">
        <v>89</v>
      </c>
      <c r="G37" s="64">
        <f t="shared" si="2"/>
        <v>4</v>
      </c>
      <c r="H37" s="63">
        <v>0</v>
      </c>
      <c r="I37" s="64">
        <v>4</v>
      </c>
      <c r="J37" s="63">
        <v>0</v>
      </c>
      <c r="K37" s="63">
        <f>(H37*945000+I37*895000+J37*845000)*5</f>
        <v>17900000</v>
      </c>
      <c r="L37" s="61">
        <f t="shared" si="1"/>
        <v>-7760000</v>
      </c>
      <c r="M37" s="58"/>
      <c r="N37" s="63">
        <f t="shared" si="4"/>
        <v>4225000</v>
      </c>
      <c r="O37" s="63">
        <v>845000</v>
      </c>
      <c r="P37" s="30">
        <v>7</v>
      </c>
    </row>
    <row r="38" spans="1:16" s="31" customFormat="1" ht="20.25" customHeight="1">
      <c r="A38" s="59">
        <v>2</v>
      </c>
      <c r="B38" s="58" t="s">
        <v>405</v>
      </c>
      <c r="C38" s="59">
        <v>18</v>
      </c>
      <c r="D38" s="61">
        <f t="shared" si="0"/>
        <v>6084000</v>
      </c>
      <c r="E38" s="62">
        <v>8.7799999999999994</v>
      </c>
      <c r="F38" s="63">
        <v>93</v>
      </c>
      <c r="G38" s="64">
        <f t="shared" si="2"/>
        <v>2</v>
      </c>
      <c r="H38" s="63">
        <v>0</v>
      </c>
      <c r="I38" s="64">
        <v>2</v>
      </c>
      <c r="J38" s="63">
        <v>0</v>
      </c>
      <c r="K38" s="63">
        <f>(H38*945000+I38*895000+J38*845000)*5</f>
        <v>8950000</v>
      </c>
      <c r="L38" s="61">
        <f t="shared" si="1"/>
        <v>-2866000</v>
      </c>
      <c r="M38" s="58"/>
      <c r="N38" s="63">
        <f t="shared" si="4"/>
        <v>4225000</v>
      </c>
      <c r="O38" s="63">
        <v>845000</v>
      </c>
      <c r="P38" s="30">
        <v>7</v>
      </c>
    </row>
    <row r="39" spans="1:16" s="31" customFormat="1" ht="20.25" customHeight="1">
      <c r="A39" s="59">
        <v>3</v>
      </c>
      <c r="B39" s="58" t="s">
        <v>406</v>
      </c>
      <c r="C39" s="59">
        <v>36</v>
      </c>
      <c r="D39" s="61">
        <f t="shared" si="0"/>
        <v>12168000</v>
      </c>
      <c r="E39" s="62">
        <v>8.16</v>
      </c>
      <c r="F39" s="63">
        <v>82</v>
      </c>
      <c r="G39" s="64">
        <f t="shared" si="2"/>
        <v>1</v>
      </c>
      <c r="H39" s="63">
        <v>0</v>
      </c>
      <c r="I39" s="64">
        <v>1</v>
      </c>
      <c r="J39" s="63">
        <v>0</v>
      </c>
      <c r="K39" s="63">
        <f>(H39*945000+I39*895000+J39*845000)*5</f>
        <v>4475000</v>
      </c>
      <c r="L39" s="61">
        <f t="shared" si="1"/>
        <v>7693000</v>
      </c>
      <c r="M39" s="58" t="s">
        <v>407</v>
      </c>
      <c r="N39" s="63">
        <f t="shared" si="4"/>
        <v>4225000</v>
      </c>
      <c r="O39" s="63">
        <v>845000</v>
      </c>
      <c r="P39" s="30">
        <v>9</v>
      </c>
    </row>
    <row r="40" spans="1:16" s="31" customFormat="1" ht="20.25" customHeight="1">
      <c r="A40" s="59">
        <v>4</v>
      </c>
      <c r="B40" s="58" t="s">
        <v>408</v>
      </c>
      <c r="C40" s="59">
        <v>16</v>
      </c>
      <c r="D40" s="61">
        <f t="shared" si="0"/>
        <v>4352000</v>
      </c>
      <c r="E40" s="62">
        <v>8.48</v>
      </c>
      <c r="F40" s="63">
        <v>83</v>
      </c>
      <c r="G40" s="64">
        <f t="shared" si="2"/>
        <v>1</v>
      </c>
      <c r="H40" s="63">
        <v>0</v>
      </c>
      <c r="I40" s="64">
        <v>1</v>
      </c>
      <c r="J40" s="63">
        <v>0</v>
      </c>
      <c r="K40" s="63">
        <f>(H40*780000+I40*730000+J40*680000)*5</f>
        <v>3650000</v>
      </c>
      <c r="L40" s="61">
        <f t="shared" si="1"/>
        <v>702000</v>
      </c>
      <c r="M40" s="58"/>
      <c r="N40" s="63">
        <f t="shared" si="4"/>
        <v>3400000</v>
      </c>
      <c r="O40" s="63">
        <v>680000</v>
      </c>
      <c r="P40" s="30"/>
    </row>
    <row r="41" spans="1:16" s="31" customFormat="1" ht="20.25" customHeight="1">
      <c r="A41" s="59">
        <v>5</v>
      </c>
      <c r="B41" s="58" t="s">
        <v>409</v>
      </c>
      <c r="C41" s="59">
        <v>10</v>
      </c>
      <c r="D41" s="61">
        <f t="shared" si="0"/>
        <v>2720000</v>
      </c>
      <c r="E41" s="62">
        <v>7.98</v>
      </c>
      <c r="F41" s="63">
        <v>90</v>
      </c>
      <c r="G41" s="64">
        <f t="shared" si="2"/>
        <v>1</v>
      </c>
      <c r="H41" s="63">
        <v>0</v>
      </c>
      <c r="I41" s="64">
        <v>0</v>
      </c>
      <c r="J41" s="63">
        <v>1</v>
      </c>
      <c r="K41" s="63">
        <f>(H41*780000+I41*730000+J41*680000)*5</f>
        <v>3400000</v>
      </c>
      <c r="L41" s="61">
        <f t="shared" si="1"/>
        <v>-680000</v>
      </c>
      <c r="M41" s="58" t="s">
        <v>384</v>
      </c>
      <c r="N41" s="63">
        <f t="shared" si="4"/>
        <v>3400000</v>
      </c>
      <c r="O41" s="63">
        <v>680000</v>
      </c>
      <c r="P41" s="30"/>
    </row>
    <row r="42" spans="1:16" s="31" customFormat="1" ht="20.25" customHeight="1">
      <c r="A42" s="75" t="s">
        <v>410</v>
      </c>
      <c r="B42" s="76"/>
      <c r="C42" s="54">
        <f>SUM(C43:C46)</f>
        <v>145</v>
      </c>
      <c r="D42" s="61"/>
      <c r="E42" s="62"/>
      <c r="F42" s="63"/>
      <c r="G42" s="64">
        <f t="shared" si="2"/>
        <v>0</v>
      </c>
      <c r="H42" s="63"/>
      <c r="I42" s="64"/>
      <c r="J42" s="63"/>
      <c r="K42" s="63"/>
      <c r="L42" s="61"/>
      <c r="M42" s="58"/>
      <c r="N42" s="63"/>
      <c r="O42" s="63"/>
      <c r="P42" s="30"/>
    </row>
    <row r="43" spans="1:16" s="31" customFormat="1" ht="20.25" customHeight="1">
      <c r="A43" s="59">
        <v>1</v>
      </c>
      <c r="B43" s="58" t="s">
        <v>304</v>
      </c>
      <c r="C43" s="59">
        <v>28</v>
      </c>
      <c r="D43" s="61">
        <f t="shared" si="0"/>
        <v>6328000</v>
      </c>
      <c r="E43" s="62">
        <v>8.17</v>
      </c>
      <c r="F43" s="63">
        <v>83</v>
      </c>
      <c r="G43" s="64">
        <f t="shared" si="2"/>
        <v>2</v>
      </c>
      <c r="H43" s="63">
        <v>0</v>
      </c>
      <c r="I43" s="64">
        <v>2</v>
      </c>
      <c r="J43" s="63">
        <v>0</v>
      </c>
      <c r="K43" s="63">
        <f>(H43*665000+I43*615000+J43*565000)*5</f>
        <v>6150000</v>
      </c>
      <c r="L43" s="61">
        <f t="shared" si="1"/>
        <v>178000</v>
      </c>
      <c r="M43" s="58"/>
      <c r="N43" s="63">
        <f t="shared" si="4"/>
        <v>2825000</v>
      </c>
      <c r="O43" s="63">
        <v>565000</v>
      </c>
      <c r="P43" s="30"/>
    </row>
    <row r="44" spans="1:16" s="31" customFormat="1" ht="20.25" customHeight="1">
      <c r="A44" s="59">
        <v>2</v>
      </c>
      <c r="B44" s="58" t="s">
        <v>307</v>
      </c>
      <c r="C44" s="59">
        <v>25</v>
      </c>
      <c r="D44" s="61">
        <f t="shared" si="0"/>
        <v>5650000</v>
      </c>
      <c r="E44" s="62">
        <v>7.92</v>
      </c>
      <c r="F44" s="63">
        <v>82</v>
      </c>
      <c r="G44" s="64">
        <f t="shared" si="2"/>
        <v>2</v>
      </c>
      <c r="H44" s="63">
        <v>0</v>
      </c>
      <c r="I44" s="64">
        <v>0</v>
      </c>
      <c r="J44" s="63">
        <v>2</v>
      </c>
      <c r="K44" s="63">
        <f>(H44*665000+I44*615000+J44*565000)*5</f>
        <v>5650000</v>
      </c>
      <c r="L44" s="61">
        <f t="shared" si="1"/>
        <v>0</v>
      </c>
      <c r="M44" s="58"/>
      <c r="N44" s="63">
        <f t="shared" si="4"/>
        <v>2825000</v>
      </c>
      <c r="O44" s="63">
        <v>565000</v>
      </c>
      <c r="P44" s="30"/>
    </row>
    <row r="45" spans="1:16" s="31" customFormat="1" ht="20.25" customHeight="1">
      <c r="A45" s="59">
        <v>3</v>
      </c>
      <c r="B45" s="58" t="s">
        <v>411</v>
      </c>
      <c r="C45" s="59">
        <v>49</v>
      </c>
      <c r="D45" s="61">
        <f t="shared" si="0"/>
        <v>11074000</v>
      </c>
      <c r="E45" s="62">
        <v>7.24</v>
      </c>
      <c r="F45" s="63">
        <v>79</v>
      </c>
      <c r="G45" s="64">
        <f t="shared" si="2"/>
        <v>4</v>
      </c>
      <c r="H45" s="63">
        <v>0</v>
      </c>
      <c r="I45" s="64">
        <v>0</v>
      </c>
      <c r="J45" s="63">
        <v>4</v>
      </c>
      <c r="K45" s="63">
        <f>(H45*665000+I45*615000+J45*565000)*5</f>
        <v>11300000</v>
      </c>
      <c r="L45" s="61">
        <f t="shared" si="1"/>
        <v>-226000</v>
      </c>
      <c r="M45" s="58"/>
      <c r="N45" s="63">
        <f t="shared" si="4"/>
        <v>2825000</v>
      </c>
      <c r="O45" s="63">
        <v>565000</v>
      </c>
      <c r="P45" s="30"/>
    </row>
    <row r="46" spans="1:16" s="31" customFormat="1" ht="20.25" customHeight="1">
      <c r="A46" s="59">
        <v>4</v>
      </c>
      <c r="B46" s="58" t="s">
        <v>412</v>
      </c>
      <c r="C46" s="59">
        <v>43</v>
      </c>
      <c r="D46" s="61">
        <f t="shared" si="0"/>
        <v>9718000</v>
      </c>
      <c r="E46" s="62">
        <v>7.33</v>
      </c>
      <c r="F46" s="63">
        <v>83</v>
      </c>
      <c r="G46" s="64">
        <f t="shared" si="2"/>
        <v>3</v>
      </c>
      <c r="H46" s="63">
        <v>0</v>
      </c>
      <c r="I46" s="64">
        <v>1</v>
      </c>
      <c r="J46" s="63">
        <v>2</v>
      </c>
      <c r="K46" s="63">
        <f>(H46*665000+I46*615000+J46*565000)*5</f>
        <v>8725000</v>
      </c>
      <c r="L46" s="61">
        <f t="shared" si="1"/>
        <v>993000</v>
      </c>
      <c r="M46" s="58"/>
      <c r="N46" s="63">
        <f t="shared" si="4"/>
        <v>2825000</v>
      </c>
      <c r="O46" s="63">
        <v>565000</v>
      </c>
      <c r="P46" s="30"/>
    </row>
    <row r="47" spans="1:16" s="31" customFormat="1" ht="20.25" customHeight="1">
      <c r="A47" s="66" t="s">
        <v>413</v>
      </c>
      <c r="B47" s="67"/>
      <c r="C47" s="54">
        <f>SUM(C48:C67)</f>
        <v>154</v>
      </c>
      <c r="D47" s="61"/>
      <c r="E47" s="62"/>
      <c r="F47" s="63"/>
      <c r="G47" s="64">
        <f t="shared" si="2"/>
        <v>0</v>
      </c>
      <c r="H47" s="63"/>
      <c r="I47" s="64"/>
      <c r="J47" s="63"/>
      <c r="K47" s="63"/>
      <c r="L47" s="61"/>
      <c r="M47" s="58"/>
      <c r="N47" s="63"/>
      <c r="O47" s="63"/>
      <c r="P47" s="30"/>
    </row>
    <row r="48" spans="1:16" s="31" customFormat="1" ht="20.25" customHeight="1">
      <c r="A48" s="59">
        <v>1</v>
      </c>
      <c r="B48" s="58" t="s">
        <v>414</v>
      </c>
      <c r="C48" s="59">
        <v>2</v>
      </c>
      <c r="D48" s="61">
        <f t="shared" si="0"/>
        <v>544000</v>
      </c>
      <c r="E48" s="62"/>
      <c r="F48" s="63"/>
      <c r="G48" s="64">
        <f t="shared" si="2"/>
        <v>0</v>
      </c>
      <c r="H48" s="63">
        <v>0</v>
      </c>
      <c r="I48" s="64">
        <v>0</v>
      </c>
      <c r="J48" s="63">
        <v>0</v>
      </c>
      <c r="K48" s="63">
        <f>(H48*780000+I48*730000+J48*680000)*5</f>
        <v>0</v>
      </c>
      <c r="L48" s="61">
        <f t="shared" si="1"/>
        <v>544000</v>
      </c>
      <c r="M48" s="58"/>
      <c r="N48" s="63">
        <f t="shared" si="4"/>
        <v>3400000</v>
      </c>
      <c r="O48" s="63">
        <v>680000</v>
      </c>
      <c r="P48" s="30"/>
    </row>
    <row r="49" spans="1:16" s="31" customFormat="1" ht="24.75" customHeight="1">
      <c r="A49" s="59">
        <v>2</v>
      </c>
      <c r="B49" s="58" t="s">
        <v>415</v>
      </c>
      <c r="C49" s="59">
        <v>1</v>
      </c>
      <c r="D49" s="61">
        <f t="shared" si="0"/>
        <v>272000</v>
      </c>
      <c r="E49" s="62"/>
      <c r="F49" s="63"/>
      <c r="G49" s="64">
        <f t="shared" si="2"/>
        <v>0</v>
      </c>
      <c r="H49" s="63">
        <v>0</v>
      </c>
      <c r="I49" s="64">
        <v>0</v>
      </c>
      <c r="J49" s="63">
        <v>0</v>
      </c>
      <c r="K49" s="63">
        <f t="shared" ref="K49:K51" si="6">(H49*780000+I49*730000+J49*680000)*5</f>
        <v>0</v>
      </c>
      <c r="L49" s="61">
        <f t="shared" si="1"/>
        <v>272000</v>
      </c>
      <c r="M49" s="58"/>
      <c r="N49" s="63">
        <f t="shared" si="4"/>
        <v>3400000</v>
      </c>
      <c r="O49" s="63">
        <v>680000</v>
      </c>
      <c r="P49" s="30"/>
    </row>
    <row r="50" spans="1:16" s="31" customFormat="1" ht="24.75" customHeight="1">
      <c r="A50" s="59">
        <v>3</v>
      </c>
      <c r="B50" s="58" t="s">
        <v>328</v>
      </c>
      <c r="C50" s="59">
        <v>6</v>
      </c>
      <c r="D50" s="61">
        <f t="shared" si="0"/>
        <v>1632000</v>
      </c>
      <c r="E50" s="62">
        <v>7.75</v>
      </c>
      <c r="F50" s="63">
        <v>85</v>
      </c>
      <c r="G50" s="64">
        <f t="shared" si="2"/>
        <v>1</v>
      </c>
      <c r="H50" s="63">
        <v>0</v>
      </c>
      <c r="I50" s="64">
        <v>0</v>
      </c>
      <c r="J50" s="63">
        <v>1</v>
      </c>
      <c r="K50" s="63">
        <f t="shared" si="6"/>
        <v>3400000</v>
      </c>
      <c r="L50" s="61">
        <f t="shared" si="1"/>
        <v>-1768000</v>
      </c>
      <c r="M50" s="58"/>
      <c r="N50" s="63">
        <f t="shared" si="4"/>
        <v>3400000</v>
      </c>
      <c r="O50" s="63">
        <v>680000</v>
      </c>
      <c r="P50" s="30"/>
    </row>
    <row r="51" spans="1:16" s="31" customFormat="1" ht="24.75" customHeight="1">
      <c r="A51" s="59">
        <v>4</v>
      </c>
      <c r="B51" s="58" t="s">
        <v>416</v>
      </c>
      <c r="C51" s="59">
        <v>3</v>
      </c>
      <c r="D51" s="61">
        <f t="shared" si="0"/>
        <v>708000</v>
      </c>
      <c r="E51" s="62"/>
      <c r="F51" s="63"/>
      <c r="G51" s="64">
        <f t="shared" si="2"/>
        <v>0</v>
      </c>
      <c r="H51" s="63">
        <v>0</v>
      </c>
      <c r="I51" s="64">
        <v>0</v>
      </c>
      <c r="J51" s="63">
        <v>0</v>
      </c>
      <c r="K51" s="63">
        <f t="shared" si="6"/>
        <v>0</v>
      </c>
      <c r="L51" s="61">
        <f t="shared" si="1"/>
        <v>708000</v>
      </c>
      <c r="M51" s="58"/>
      <c r="N51" s="63">
        <f t="shared" si="4"/>
        <v>2950000</v>
      </c>
      <c r="O51" s="63">
        <v>590000</v>
      </c>
      <c r="P51" s="30"/>
    </row>
    <row r="52" spans="1:16" s="31" customFormat="1" ht="24.75" customHeight="1">
      <c r="A52" s="59">
        <v>5</v>
      </c>
      <c r="B52" s="58" t="s">
        <v>417</v>
      </c>
      <c r="C52" s="59">
        <v>5</v>
      </c>
      <c r="D52" s="61">
        <f t="shared" si="0"/>
        <v>1180000</v>
      </c>
      <c r="E52" s="62"/>
      <c r="F52" s="63"/>
      <c r="G52" s="64">
        <f t="shared" si="2"/>
        <v>0</v>
      </c>
      <c r="H52" s="63">
        <v>0</v>
      </c>
      <c r="I52" s="64">
        <v>0</v>
      </c>
      <c r="J52" s="63">
        <v>0</v>
      </c>
      <c r="K52" s="63">
        <f t="shared" ref="K52:K67" si="7">(H52*690000+I52*640000+J52*590000)*5</f>
        <v>0</v>
      </c>
      <c r="L52" s="61">
        <f t="shared" si="1"/>
        <v>1180000</v>
      </c>
      <c r="M52" s="58"/>
      <c r="N52" s="63">
        <f t="shared" si="4"/>
        <v>2950000</v>
      </c>
      <c r="O52" s="63">
        <v>590000</v>
      </c>
      <c r="P52" s="30"/>
    </row>
    <row r="53" spans="1:16" s="31" customFormat="1" ht="24.75" customHeight="1">
      <c r="A53" s="59">
        <v>6</v>
      </c>
      <c r="B53" s="58" t="s">
        <v>330</v>
      </c>
      <c r="C53" s="59">
        <v>8</v>
      </c>
      <c r="D53" s="61">
        <f t="shared" si="0"/>
        <v>1888000</v>
      </c>
      <c r="E53" s="62">
        <v>7.94</v>
      </c>
      <c r="F53" s="63">
        <v>84</v>
      </c>
      <c r="G53" s="64">
        <f t="shared" si="2"/>
        <v>1</v>
      </c>
      <c r="H53" s="63">
        <v>0</v>
      </c>
      <c r="I53" s="64">
        <v>0</v>
      </c>
      <c r="J53" s="63">
        <v>1</v>
      </c>
      <c r="K53" s="63">
        <f t="shared" si="7"/>
        <v>2950000</v>
      </c>
      <c r="L53" s="61">
        <f t="shared" si="1"/>
        <v>-1062000</v>
      </c>
      <c r="M53" s="58"/>
      <c r="N53" s="63">
        <f t="shared" si="4"/>
        <v>2950000</v>
      </c>
      <c r="O53" s="63">
        <v>590000</v>
      </c>
      <c r="P53" s="30"/>
    </row>
    <row r="54" spans="1:16" s="31" customFormat="1" ht="24.75" customHeight="1">
      <c r="A54" s="59">
        <v>7</v>
      </c>
      <c r="B54" s="58" t="s">
        <v>418</v>
      </c>
      <c r="C54" s="59">
        <v>4</v>
      </c>
      <c r="D54" s="61">
        <f t="shared" si="0"/>
        <v>944000</v>
      </c>
      <c r="E54" s="62"/>
      <c r="F54" s="63"/>
      <c r="G54" s="64">
        <f t="shared" si="2"/>
        <v>0</v>
      </c>
      <c r="H54" s="63">
        <v>0</v>
      </c>
      <c r="I54" s="64">
        <v>0</v>
      </c>
      <c r="J54" s="63">
        <v>0</v>
      </c>
      <c r="K54" s="63">
        <f t="shared" si="7"/>
        <v>0</v>
      </c>
      <c r="L54" s="61">
        <f t="shared" si="1"/>
        <v>944000</v>
      </c>
      <c r="M54" s="58"/>
      <c r="N54" s="63">
        <f t="shared" si="4"/>
        <v>2950000</v>
      </c>
      <c r="O54" s="63">
        <v>590000</v>
      </c>
      <c r="P54" s="30"/>
    </row>
    <row r="55" spans="1:16" s="31" customFormat="1" ht="24.75" customHeight="1">
      <c r="A55" s="59">
        <v>8</v>
      </c>
      <c r="B55" s="58" t="s">
        <v>419</v>
      </c>
      <c r="C55" s="59">
        <v>2</v>
      </c>
      <c r="D55" s="61">
        <f t="shared" si="0"/>
        <v>472000</v>
      </c>
      <c r="E55" s="62"/>
      <c r="F55" s="63"/>
      <c r="G55" s="64">
        <f t="shared" si="2"/>
        <v>0</v>
      </c>
      <c r="H55" s="63">
        <v>0</v>
      </c>
      <c r="I55" s="64">
        <v>0</v>
      </c>
      <c r="J55" s="63">
        <v>0</v>
      </c>
      <c r="K55" s="63">
        <f t="shared" si="7"/>
        <v>0</v>
      </c>
      <c r="L55" s="61">
        <f t="shared" si="1"/>
        <v>472000</v>
      </c>
      <c r="M55" s="58"/>
      <c r="N55" s="63">
        <f t="shared" si="4"/>
        <v>2950000</v>
      </c>
      <c r="O55" s="63">
        <v>590000</v>
      </c>
      <c r="P55" s="30"/>
    </row>
    <row r="56" spans="1:16" s="31" customFormat="1" ht="24.75" customHeight="1">
      <c r="A56" s="59">
        <v>9</v>
      </c>
      <c r="B56" s="58" t="s">
        <v>420</v>
      </c>
      <c r="C56" s="59">
        <v>15</v>
      </c>
      <c r="D56" s="61">
        <f t="shared" si="0"/>
        <v>3540000</v>
      </c>
      <c r="E56" s="62">
        <v>9</v>
      </c>
      <c r="F56" s="63">
        <v>90</v>
      </c>
      <c r="G56" s="64">
        <f t="shared" si="2"/>
        <v>1</v>
      </c>
      <c r="H56" s="63">
        <v>1</v>
      </c>
      <c r="I56" s="64">
        <v>0</v>
      </c>
      <c r="J56" s="63">
        <v>0</v>
      </c>
      <c r="K56" s="63">
        <f t="shared" si="7"/>
        <v>3450000</v>
      </c>
      <c r="L56" s="61">
        <f t="shared" si="1"/>
        <v>90000</v>
      </c>
      <c r="M56" s="58"/>
      <c r="N56" s="63">
        <f t="shared" si="4"/>
        <v>2950000</v>
      </c>
      <c r="O56" s="63">
        <v>590000</v>
      </c>
      <c r="P56" s="77"/>
    </row>
    <row r="57" spans="1:16" s="31" customFormat="1" ht="24.75" customHeight="1">
      <c r="A57" s="59">
        <v>10</v>
      </c>
      <c r="B57" s="58" t="s">
        <v>421</v>
      </c>
      <c r="C57" s="59">
        <v>7</v>
      </c>
      <c r="D57" s="61">
        <f t="shared" si="0"/>
        <v>1652000</v>
      </c>
      <c r="E57" s="62">
        <v>8.5500000000000007</v>
      </c>
      <c r="F57" s="63">
        <v>80</v>
      </c>
      <c r="G57" s="64">
        <f t="shared" si="2"/>
        <v>1</v>
      </c>
      <c r="H57" s="63">
        <v>0</v>
      </c>
      <c r="I57" s="64">
        <v>1</v>
      </c>
      <c r="J57" s="63">
        <v>0</v>
      </c>
      <c r="K57" s="63">
        <f t="shared" si="7"/>
        <v>3200000</v>
      </c>
      <c r="L57" s="61">
        <f t="shared" si="1"/>
        <v>-1548000</v>
      </c>
      <c r="M57" s="58"/>
      <c r="N57" s="63">
        <f t="shared" si="4"/>
        <v>2950000</v>
      </c>
      <c r="O57" s="63">
        <v>590000</v>
      </c>
      <c r="P57" s="30"/>
    </row>
    <row r="58" spans="1:16" s="31" customFormat="1" ht="24.75" customHeight="1">
      <c r="A58" s="59">
        <v>11</v>
      </c>
      <c r="B58" s="58" t="s">
        <v>422</v>
      </c>
      <c r="C58" s="59">
        <v>25</v>
      </c>
      <c r="D58" s="61">
        <f t="shared" si="0"/>
        <v>5900000</v>
      </c>
      <c r="E58" s="62">
        <v>8.9700000000000006</v>
      </c>
      <c r="F58" s="63">
        <v>90</v>
      </c>
      <c r="G58" s="64">
        <f t="shared" si="2"/>
        <v>2</v>
      </c>
      <c r="H58" s="63">
        <v>1</v>
      </c>
      <c r="I58" s="64">
        <v>1</v>
      </c>
      <c r="J58" s="63">
        <v>0</v>
      </c>
      <c r="K58" s="63">
        <f t="shared" si="7"/>
        <v>6650000</v>
      </c>
      <c r="L58" s="61">
        <f t="shared" si="1"/>
        <v>-750000</v>
      </c>
      <c r="M58" s="58"/>
      <c r="N58" s="63">
        <f t="shared" si="4"/>
        <v>2950000</v>
      </c>
      <c r="O58" s="63">
        <v>590000</v>
      </c>
      <c r="P58" s="30"/>
    </row>
    <row r="59" spans="1:16" s="31" customFormat="1" ht="24.75" customHeight="1">
      <c r="A59" s="59">
        <v>12</v>
      </c>
      <c r="B59" s="58" t="s">
        <v>423</v>
      </c>
      <c r="C59" s="59">
        <v>17</v>
      </c>
      <c r="D59" s="61">
        <f t="shared" si="0"/>
        <v>4012000</v>
      </c>
      <c r="E59" s="62">
        <v>9.07</v>
      </c>
      <c r="F59" s="63">
        <v>92</v>
      </c>
      <c r="G59" s="64">
        <f t="shared" si="2"/>
        <v>1</v>
      </c>
      <c r="H59" s="63">
        <v>1</v>
      </c>
      <c r="I59" s="64">
        <v>0</v>
      </c>
      <c r="J59" s="63">
        <v>0</v>
      </c>
      <c r="K59" s="63">
        <f t="shared" si="7"/>
        <v>3450000</v>
      </c>
      <c r="L59" s="61">
        <f t="shared" si="1"/>
        <v>562000</v>
      </c>
      <c r="M59" s="58"/>
      <c r="N59" s="63">
        <f t="shared" si="4"/>
        <v>2950000</v>
      </c>
      <c r="O59" s="63">
        <v>590000</v>
      </c>
      <c r="P59" s="30"/>
    </row>
    <row r="60" spans="1:16" s="31" customFormat="1" ht="24.75" customHeight="1">
      <c r="A60" s="59">
        <v>13</v>
      </c>
      <c r="B60" s="58" t="s">
        <v>341</v>
      </c>
      <c r="C60" s="59">
        <v>6</v>
      </c>
      <c r="D60" s="61">
        <f t="shared" si="0"/>
        <v>1416000</v>
      </c>
      <c r="E60" s="62">
        <v>9.1</v>
      </c>
      <c r="F60" s="63">
        <v>90</v>
      </c>
      <c r="G60" s="64">
        <f t="shared" si="2"/>
        <v>1</v>
      </c>
      <c r="H60" s="63">
        <v>1</v>
      </c>
      <c r="I60" s="64">
        <v>0</v>
      </c>
      <c r="J60" s="63">
        <v>0</v>
      </c>
      <c r="K60" s="63">
        <f t="shared" si="7"/>
        <v>3450000</v>
      </c>
      <c r="L60" s="61">
        <f t="shared" si="1"/>
        <v>-2034000</v>
      </c>
      <c r="M60" s="58"/>
      <c r="N60" s="63">
        <f t="shared" si="4"/>
        <v>2950000</v>
      </c>
      <c r="O60" s="63">
        <v>590000</v>
      </c>
      <c r="P60" s="30"/>
    </row>
    <row r="61" spans="1:16" s="31" customFormat="1" ht="24.75" customHeight="1">
      <c r="A61" s="59">
        <v>14</v>
      </c>
      <c r="B61" s="58" t="s">
        <v>343</v>
      </c>
      <c r="C61" s="59">
        <v>9</v>
      </c>
      <c r="D61" s="61">
        <f t="shared" si="0"/>
        <v>2124000</v>
      </c>
      <c r="E61" s="62">
        <v>9.4</v>
      </c>
      <c r="F61" s="63">
        <v>96</v>
      </c>
      <c r="G61" s="64">
        <f t="shared" si="2"/>
        <v>1</v>
      </c>
      <c r="H61" s="63">
        <v>1</v>
      </c>
      <c r="I61" s="64">
        <v>0</v>
      </c>
      <c r="J61" s="63">
        <v>0</v>
      </c>
      <c r="K61" s="63">
        <f t="shared" si="7"/>
        <v>3450000</v>
      </c>
      <c r="L61" s="61">
        <f t="shared" si="1"/>
        <v>-1326000</v>
      </c>
      <c r="M61" s="58"/>
      <c r="N61" s="63">
        <f t="shared" si="4"/>
        <v>2950000</v>
      </c>
      <c r="O61" s="63">
        <v>590000</v>
      </c>
      <c r="P61" s="30"/>
    </row>
    <row r="62" spans="1:16" s="31" customFormat="1" ht="24.75" customHeight="1">
      <c r="A62" s="59">
        <v>15</v>
      </c>
      <c r="B62" s="58" t="s">
        <v>345</v>
      </c>
      <c r="C62" s="59">
        <v>11</v>
      </c>
      <c r="D62" s="61">
        <f t="shared" si="0"/>
        <v>2596000</v>
      </c>
      <c r="E62" s="62">
        <v>9.1999999999999993</v>
      </c>
      <c r="F62" s="63">
        <v>87</v>
      </c>
      <c r="G62" s="64">
        <f t="shared" si="2"/>
        <v>1</v>
      </c>
      <c r="H62" s="63">
        <v>0</v>
      </c>
      <c r="I62" s="64">
        <v>1</v>
      </c>
      <c r="J62" s="63">
        <v>0</v>
      </c>
      <c r="K62" s="63">
        <f t="shared" si="7"/>
        <v>3200000</v>
      </c>
      <c r="L62" s="61">
        <f t="shared" si="1"/>
        <v>-604000</v>
      </c>
      <c r="M62" s="58"/>
      <c r="N62" s="63">
        <f t="shared" si="4"/>
        <v>2950000</v>
      </c>
      <c r="O62" s="63">
        <v>590000</v>
      </c>
      <c r="P62" s="30"/>
    </row>
    <row r="63" spans="1:16" s="31" customFormat="1" ht="24.75" customHeight="1">
      <c r="A63" s="59">
        <v>16</v>
      </c>
      <c r="B63" s="58" t="s">
        <v>347</v>
      </c>
      <c r="C63" s="59">
        <v>14</v>
      </c>
      <c r="D63" s="61">
        <f t="shared" si="0"/>
        <v>3304000</v>
      </c>
      <c r="E63" s="62">
        <v>8.85</v>
      </c>
      <c r="F63" s="63">
        <v>89</v>
      </c>
      <c r="G63" s="64">
        <f t="shared" si="2"/>
        <v>1</v>
      </c>
      <c r="H63" s="63">
        <v>0</v>
      </c>
      <c r="I63" s="64">
        <v>1</v>
      </c>
      <c r="J63" s="63">
        <v>0</v>
      </c>
      <c r="K63" s="63">
        <f t="shared" si="7"/>
        <v>3200000</v>
      </c>
      <c r="L63" s="61">
        <f t="shared" si="1"/>
        <v>104000</v>
      </c>
      <c r="M63" s="58"/>
      <c r="N63" s="63">
        <f t="shared" si="4"/>
        <v>2950000</v>
      </c>
      <c r="O63" s="63">
        <v>590000</v>
      </c>
      <c r="P63" s="30"/>
    </row>
    <row r="64" spans="1:16" s="31" customFormat="1" ht="24.75" customHeight="1">
      <c r="A64" s="59">
        <v>17</v>
      </c>
      <c r="B64" s="58" t="s">
        <v>424</v>
      </c>
      <c r="C64" s="59">
        <v>3</v>
      </c>
      <c r="D64" s="61">
        <f t="shared" si="0"/>
        <v>708000</v>
      </c>
      <c r="E64" s="62"/>
      <c r="F64" s="63"/>
      <c r="G64" s="64">
        <f t="shared" si="2"/>
        <v>0</v>
      </c>
      <c r="H64" s="63">
        <v>0</v>
      </c>
      <c r="I64" s="64">
        <v>0</v>
      </c>
      <c r="J64" s="63">
        <v>0</v>
      </c>
      <c r="K64" s="63">
        <f>(H64*690000+I64*640000+J64*590000)*5</f>
        <v>0</v>
      </c>
      <c r="L64" s="61">
        <f t="shared" si="1"/>
        <v>708000</v>
      </c>
      <c r="M64" s="58"/>
      <c r="N64" s="63">
        <f t="shared" si="4"/>
        <v>2950000</v>
      </c>
      <c r="O64" s="63">
        <v>590000</v>
      </c>
      <c r="P64" s="30"/>
    </row>
    <row r="65" spans="1:16" s="31" customFormat="1" ht="20.25" customHeight="1">
      <c r="A65" s="59">
        <v>18</v>
      </c>
      <c r="B65" s="58" t="s">
        <v>425</v>
      </c>
      <c r="C65" s="59">
        <v>3</v>
      </c>
      <c r="D65" s="61">
        <f t="shared" si="0"/>
        <v>708000</v>
      </c>
      <c r="E65" s="62"/>
      <c r="F65" s="63"/>
      <c r="G65" s="64">
        <f t="shared" si="2"/>
        <v>0</v>
      </c>
      <c r="H65" s="63">
        <v>0</v>
      </c>
      <c r="I65" s="64">
        <v>0</v>
      </c>
      <c r="J65" s="63">
        <v>0</v>
      </c>
      <c r="K65" s="63">
        <f t="shared" si="7"/>
        <v>0</v>
      </c>
      <c r="L65" s="61">
        <f t="shared" si="1"/>
        <v>708000</v>
      </c>
      <c r="M65" s="58"/>
      <c r="N65" s="63">
        <f t="shared" si="4"/>
        <v>2950000</v>
      </c>
      <c r="O65" s="63">
        <v>590000</v>
      </c>
      <c r="P65" s="30"/>
    </row>
    <row r="66" spans="1:16" s="31" customFormat="1" ht="20.25" customHeight="1">
      <c r="A66" s="59">
        <v>19</v>
      </c>
      <c r="B66" s="58" t="s">
        <v>426</v>
      </c>
      <c r="C66" s="59">
        <v>6</v>
      </c>
      <c r="D66" s="61">
        <f t="shared" si="0"/>
        <v>1416000</v>
      </c>
      <c r="E66" s="62">
        <v>8.74</v>
      </c>
      <c r="F66" s="63">
        <v>93</v>
      </c>
      <c r="G66" s="64">
        <f t="shared" si="2"/>
        <v>1</v>
      </c>
      <c r="H66" s="63">
        <v>0</v>
      </c>
      <c r="I66" s="64">
        <v>1</v>
      </c>
      <c r="J66" s="63">
        <v>0</v>
      </c>
      <c r="K66" s="63">
        <f t="shared" si="7"/>
        <v>3200000</v>
      </c>
      <c r="L66" s="61">
        <f t="shared" si="1"/>
        <v>-1784000</v>
      </c>
      <c r="M66" s="58"/>
      <c r="N66" s="63">
        <f t="shared" si="4"/>
        <v>2950000</v>
      </c>
      <c r="O66" s="63">
        <v>590000</v>
      </c>
      <c r="P66" s="30"/>
    </row>
    <row r="67" spans="1:16" s="31" customFormat="1" ht="20.25" customHeight="1">
      <c r="A67" s="59">
        <v>20</v>
      </c>
      <c r="B67" s="58" t="s">
        <v>427</v>
      </c>
      <c r="C67" s="59">
        <v>7</v>
      </c>
      <c r="D67" s="61">
        <f t="shared" si="0"/>
        <v>1652000</v>
      </c>
      <c r="E67" s="62">
        <v>8.73</v>
      </c>
      <c r="F67" s="63">
        <v>90</v>
      </c>
      <c r="G67" s="64">
        <f t="shared" si="2"/>
        <v>1</v>
      </c>
      <c r="H67" s="63">
        <v>0</v>
      </c>
      <c r="I67" s="64">
        <v>1</v>
      </c>
      <c r="J67" s="63">
        <v>0</v>
      </c>
      <c r="K67" s="63">
        <f t="shared" si="7"/>
        <v>3200000</v>
      </c>
      <c r="L67" s="61">
        <f t="shared" si="1"/>
        <v>-1548000</v>
      </c>
      <c r="M67" s="58"/>
      <c r="N67" s="63">
        <f t="shared" si="4"/>
        <v>2950000</v>
      </c>
      <c r="O67" s="63">
        <v>590000</v>
      </c>
      <c r="P67" s="30"/>
    </row>
    <row r="68" spans="1:16" s="73" customFormat="1" ht="20.25" customHeight="1">
      <c r="A68" s="66" t="s">
        <v>428</v>
      </c>
      <c r="B68" s="67"/>
      <c r="C68" s="54">
        <f>SUM(C69:C71)</f>
        <v>47</v>
      </c>
      <c r="D68" s="61"/>
      <c r="E68" s="69"/>
      <c r="F68" s="70"/>
      <c r="G68" s="64">
        <f t="shared" si="2"/>
        <v>0</v>
      </c>
      <c r="H68" s="70"/>
      <c r="I68" s="71"/>
      <c r="J68" s="70"/>
      <c r="K68" s="63"/>
      <c r="L68" s="61"/>
      <c r="M68" s="72"/>
      <c r="N68" s="63"/>
      <c r="O68" s="63"/>
      <c r="P68" s="43"/>
    </row>
    <row r="69" spans="1:16" s="31" customFormat="1" ht="20.25" customHeight="1">
      <c r="A69" s="65">
        <v>1</v>
      </c>
      <c r="B69" s="78" t="s">
        <v>429</v>
      </c>
      <c r="C69" s="59">
        <v>17</v>
      </c>
      <c r="D69" s="61">
        <f t="shared" ref="D69:D90" si="8">(C69*O69/100)*5*8</f>
        <v>4828000</v>
      </c>
      <c r="E69" s="62">
        <v>8.0399999999999991</v>
      </c>
      <c r="F69" s="63">
        <v>90</v>
      </c>
      <c r="G69" s="64">
        <f t="shared" si="2"/>
        <v>2</v>
      </c>
      <c r="H69" s="63">
        <v>0</v>
      </c>
      <c r="I69" s="64">
        <v>2</v>
      </c>
      <c r="J69" s="63">
        <v>0</v>
      </c>
      <c r="K69" s="63">
        <f>(H69*810000+I69*760000+J69*710000)*5</f>
        <v>7600000</v>
      </c>
      <c r="L69" s="61">
        <f t="shared" ref="L69:L75" si="9">D69-K69</f>
        <v>-2772000</v>
      </c>
      <c r="M69" s="58"/>
      <c r="N69" s="63">
        <f t="shared" si="4"/>
        <v>3550000</v>
      </c>
      <c r="O69" s="63">
        <v>710000</v>
      </c>
      <c r="P69" s="30">
        <v>14</v>
      </c>
    </row>
    <row r="70" spans="1:16" s="31" customFormat="1" ht="20.25" customHeight="1">
      <c r="A70" s="65">
        <v>2</v>
      </c>
      <c r="B70" s="78" t="s">
        <v>430</v>
      </c>
      <c r="C70" s="59">
        <v>12</v>
      </c>
      <c r="D70" s="61">
        <f t="shared" si="8"/>
        <v>3408000</v>
      </c>
      <c r="E70" s="62">
        <v>7.8</v>
      </c>
      <c r="F70" s="63">
        <v>88</v>
      </c>
      <c r="G70" s="64">
        <f t="shared" ref="G70:G75" si="10">H70+I70+J70</f>
        <v>1</v>
      </c>
      <c r="H70" s="63">
        <v>0</v>
      </c>
      <c r="I70" s="64">
        <v>0</v>
      </c>
      <c r="J70" s="63">
        <v>1</v>
      </c>
      <c r="K70" s="63">
        <f>(H70*810000+I70*760000+J70*710000)*5</f>
        <v>3550000</v>
      </c>
      <c r="L70" s="61">
        <f t="shared" si="9"/>
        <v>-142000</v>
      </c>
      <c r="M70" s="58"/>
      <c r="N70" s="63">
        <f t="shared" si="4"/>
        <v>3550000</v>
      </c>
      <c r="O70" s="63">
        <v>710000</v>
      </c>
      <c r="P70" s="30">
        <v>5</v>
      </c>
    </row>
    <row r="71" spans="1:16" s="31" customFormat="1" ht="20.25" customHeight="1">
      <c r="A71" s="65">
        <v>3</v>
      </c>
      <c r="B71" s="78" t="s">
        <v>431</v>
      </c>
      <c r="C71" s="59">
        <v>18</v>
      </c>
      <c r="D71" s="61">
        <f t="shared" si="8"/>
        <v>5112000</v>
      </c>
      <c r="E71" s="62">
        <v>7.35</v>
      </c>
      <c r="F71" s="63">
        <v>82</v>
      </c>
      <c r="G71" s="64">
        <f t="shared" si="10"/>
        <v>1</v>
      </c>
      <c r="H71" s="63">
        <v>0</v>
      </c>
      <c r="I71" s="64">
        <v>0</v>
      </c>
      <c r="J71" s="63">
        <v>1</v>
      </c>
      <c r="K71" s="63">
        <f>(H71*810000+I71*760000+J71*710000)*5</f>
        <v>3550000</v>
      </c>
      <c r="L71" s="61">
        <f t="shared" si="9"/>
        <v>1562000</v>
      </c>
      <c r="M71" s="58"/>
      <c r="N71" s="63">
        <f t="shared" ref="N71:N90" si="11">5*O71</f>
        <v>3550000</v>
      </c>
      <c r="O71" s="63">
        <v>710000</v>
      </c>
      <c r="P71" s="30">
        <v>8</v>
      </c>
    </row>
    <row r="72" spans="1:16" s="73" customFormat="1" ht="20.25" customHeight="1">
      <c r="A72" s="66" t="s">
        <v>432</v>
      </c>
      <c r="B72" s="67"/>
      <c r="C72" s="54">
        <f>SUM(C73:C75)</f>
        <v>14</v>
      </c>
      <c r="D72" s="61"/>
      <c r="E72" s="69"/>
      <c r="F72" s="70"/>
      <c r="G72" s="64"/>
      <c r="H72" s="70"/>
      <c r="I72" s="71"/>
      <c r="J72" s="70"/>
      <c r="K72" s="63"/>
      <c r="L72" s="61"/>
      <c r="M72" s="71"/>
      <c r="N72" s="63"/>
      <c r="O72" s="63"/>
      <c r="P72" s="43"/>
    </row>
    <row r="73" spans="1:16" s="31" customFormat="1" ht="20.25" customHeight="1">
      <c r="A73" s="65">
        <v>1</v>
      </c>
      <c r="B73" s="78" t="s">
        <v>433</v>
      </c>
      <c r="C73" s="59">
        <v>6</v>
      </c>
      <c r="D73" s="61">
        <f t="shared" si="8"/>
        <v>1704000</v>
      </c>
      <c r="E73" s="62">
        <v>9.34</v>
      </c>
      <c r="F73" s="63">
        <v>95</v>
      </c>
      <c r="G73" s="64">
        <f t="shared" si="10"/>
        <v>1</v>
      </c>
      <c r="H73" s="63">
        <v>1</v>
      </c>
      <c r="I73" s="64">
        <v>0</v>
      </c>
      <c r="J73" s="63">
        <v>0</v>
      </c>
      <c r="K73" s="63">
        <f>(H73*810000+I73*760000+J73*710000)*5</f>
        <v>4050000</v>
      </c>
      <c r="L73" s="61">
        <f t="shared" si="9"/>
        <v>-2346000</v>
      </c>
      <c r="M73" s="79"/>
      <c r="N73" s="63">
        <f t="shared" si="11"/>
        <v>3550000</v>
      </c>
      <c r="O73" s="63">
        <v>710000</v>
      </c>
      <c r="P73" s="30"/>
    </row>
    <row r="74" spans="1:16" s="31" customFormat="1" ht="20.25" customHeight="1">
      <c r="A74" s="65">
        <v>2</v>
      </c>
      <c r="B74" s="78" t="s">
        <v>434</v>
      </c>
      <c r="C74" s="59">
        <v>2</v>
      </c>
      <c r="D74" s="61">
        <f t="shared" si="8"/>
        <v>568000</v>
      </c>
      <c r="E74" s="62"/>
      <c r="F74" s="63"/>
      <c r="G74" s="64">
        <f t="shared" si="10"/>
        <v>0</v>
      </c>
      <c r="H74" s="63">
        <v>0</v>
      </c>
      <c r="I74" s="64">
        <v>0</v>
      </c>
      <c r="J74" s="63">
        <v>0</v>
      </c>
      <c r="K74" s="63">
        <f>(H74*810000+I74*760000+J74*710000)*5</f>
        <v>0</v>
      </c>
      <c r="L74" s="61">
        <f t="shared" si="9"/>
        <v>568000</v>
      </c>
      <c r="M74" s="79"/>
      <c r="N74" s="63">
        <f t="shared" si="11"/>
        <v>3550000</v>
      </c>
      <c r="O74" s="63">
        <v>710000</v>
      </c>
      <c r="P74" s="30"/>
    </row>
    <row r="75" spans="1:16" s="31" customFormat="1" ht="20.25" customHeight="1">
      <c r="A75" s="65">
        <v>3</v>
      </c>
      <c r="B75" s="78" t="s">
        <v>435</v>
      </c>
      <c r="C75" s="59">
        <v>6</v>
      </c>
      <c r="D75" s="61">
        <f t="shared" si="8"/>
        <v>1704000</v>
      </c>
      <c r="E75" s="62"/>
      <c r="F75" s="63"/>
      <c r="G75" s="64">
        <f t="shared" si="10"/>
        <v>0</v>
      </c>
      <c r="H75" s="63">
        <v>0</v>
      </c>
      <c r="I75" s="64">
        <v>0</v>
      </c>
      <c r="J75" s="63">
        <v>0</v>
      </c>
      <c r="K75" s="63">
        <f>(H75*810000+I75*760000+J75*710000)*5</f>
        <v>0</v>
      </c>
      <c r="L75" s="61">
        <f t="shared" si="9"/>
        <v>1704000</v>
      </c>
      <c r="M75" s="79" t="s">
        <v>391</v>
      </c>
      <c r="N75" s="63">
        <f t="shared" si="11"/>
        <v>3550000</v>
      </c>
      <c r="O75" s="63">
        <v>710000</v>
      </c>
      <c r="P75" s="30"/>
    </row>
    <row r="76" spans="1:16" s="73" customFormat="1" ht="20.25" customHeight="1">
      <c r="A76" s="80"/>
      <c r="B76" s="81" t="s">
        <v>436</v>
      </c>
      <c r="C76" s="70">
        <f>C4+C21+C25+C36+C42+C47+C68+C72</f>
        <v>3136</v>
      </c>
      <c r="D76" s="70">
        <f>SUM(D5:D75)</f>
        <v>910966000</v>
      </c>
      <c r="E76" s="82"/>
      <c r="F76" s="70"/>
      <c r="G76" s="70">
        <f t="shared" ref="G76:L76" si="12">SUM(G5:G75)</f>
        <v>246</v>
      </c>
      <c r="H76" s="70">
        <f t="shared" si="12"/>
        <v>9</v>
      </c>
      <c r="I76" s="70">
        <f t="shared" si="12"/>
        <v>118</v>
      </c>
      <c r="J76" s="70">
        <f t="shared" si="12"/>
        <v>119</v>
      </c>
      <c r="K76" s="70">
        <f t="shared" si="12"/>
        <v>924450000</v>
      </c>
      <c r="L76" s="70">
        <f t="shared" si="12"/>
        <v>-13484000</v>
      </c>
      <c r="M76" s="70"/>
      <c r="N76" s="70"/>
      <c r="O76" s="71"/>
      <c r="P76" s="43"/>
    </row>
    <row r="77" spans="1:16" ht="20.25" customHeight="1">
      <c r="B77" s="84" t="s">
        <v>365</v>
      </c>
      <c r="C77" s="84">
        <v>66</v>
      </c>
      <c r="D77" s="85"/>
      <c r="E77" s="86"/>
      <c r="F77" s="87"/>
      <c r="G77" s="88"/>
      <c r="H77" s="89"/>
      <c r="P77" s="92">
        <v>66</v>
      </c>
    </row>
    <row r="78" spans="1:16" ht="20.25" customHeight="1">
      <c r="B78" s="94"/>
      <c r="C78" s="95">
        <f>C76+C77</f>
        <v>3202</v>
      </c>
      <c r="D78" s="96"/>
      <c r="E78" s="97"/>
      <c r="F78" s="98"/>
      <c r="G78" s="88"/>
      <c r="H78" s="89"/>
    </row>
    <row r="79" spans="1:16" ht="21.75" customHeight="1">
      <c r="B79" s="94"/>
      <c r="C79" s="99"/>
      <c r="D79" s="85" t="s">
        <v>437</v>
      </c>
      <c r="E79" s="86"/>
      <c r="F79" s="87"/>
      <c r="G79" s="88"/>
      <c r="H79" s="89"/>
    </row>
    <row r="80" spans="1:16" ht="21.75" customHeight="1">
      <c r="B80" s="94"/>
      <c r="C80" s="99"/>
      <c r="D80" s="85"/>
      <c r="E80" s="86"/>
      <c r="F80" s="87"/>
      <c r="G80" s="88"/>
      <c r="H80" s="89"/>
    </row>
    <row r="81" spans="2:8" ht="24.75" customHeight="1">
      <c r="B81" s="94"/>
      <c r="C81" s="99"/>
      <c r="D81" s="85"/>
      <c r="E81" s="86"/>
      <c r="F81" s="87"/>
      <c r="G81" s="88"/>
      <c r="H81" s="89"/>
    </row>
    <row r="82" spans="2:8" ht="24.75" customHeight="1">
      <c r="B82" s="94"/>
      <c r="C82" s="99"/>
      <c r="D82" s="85"/>
      <c r="E82" s="86"/>
      <c r="F82" s="87"/>
      <c r="G82" s="88"/>
      <c r="H82" s="89"/>
    </row>
    <row r="83" spans="2:8" ht="24.75" customHeight="1">
      <c r="B83" s="100"/>
      <c r="C83" s="99"/>
      <c r="D83" s="101"/>
      <c r="E83" s="102"/>
      <c r="F83" s="103"/>
      <c r="G83" s="88"/>
      <c r="H83" s="89"/>
    </row>
    <row r="84" spans="2:8" ht="24.75" customHeight="1">
      <c r="B84" s="100"/>
      <c r="C84" s="99"/>
      <c r="D84" s="101"/>
      <c r="E84" s="102"/>
      <c r="F84" s="104"/>
      <c r="G84" s="88"/>
      <c r="H84" s="89"/>
    </row>
    <row r="85" spans="2:8" ht="24.75" customHeight="1">
      <c r="B85" s="105"/>
      <c r="C85" s="106"/>
      <c r="D85" s="85"/>
      <c r="E85" s="86"/>
      <c r="F85" s="87"/>
      <c r="G85" s="88"/>
      <c r="H85" s="89"/>
    </row>
    <row r="86" spans="2:8" ht="24.75" customHeight="1">
      <c r="B86" s="105"/>
      <c r="C86" s="106"/>
      <c r="D86" s="85"/>
      <c r="E86" s="86"/>
      <c r="F86" s="87"/>
      <c r="G86" s="88"/>
      <c r="H86" s="89"/>
    </row>
    <row r="87" spans="2:8" ht="24.75" customHeight="1">
      <c r="B87" s="105"/>
      <c r="C87" s="107"/>
      <c r="D87" s="85"/>
      <c r="E87" s="86"/>
      <c r="F87" s="87"/>
      <c r="G87" s="88"/>
      <c r="H87" s="89"/>
    </row>
    <row r="88" spans="2:8" ht="24.75" customHeight="1">
      <c r="B88" s="105"/>
      <c r="C88" s="106"/>
      <c r="D88" s="85"/>
      <c r="E88" s="86"/>
      <c r="F88" s="87"/>
      <c r="G88" s="88"/>
      <c r="H88" s="89"/>
    </row>
    <row r="89" spans="2:8" ht="24.75" customHeight="1">
      <c r="B89" s="105"/>
      <c r="C89" s="106"/>
      <c r="D89" s="85"/>
      <c r="E89" s="86"/>
      <c r="F89" s="87"/>
      <c r="G89" s="88"/>
      <c r="H89" s="89"/>
    </row>
    <row r="90" spans="2:8" ht="24.75" customHeight="1">
      <c r="B90" s="105"/>
      <c r="C90" s="106"/>
      <c r="D90" s="85"/>
      <c r="E90" s="86"/>
      <c r="F90" s="87"/>
      <c r="G90" s="88"/>
      <c r="H90" s="89"/>
    </row>
    <row r="91" spans="2:8" ht="24.75" customHeight="1">
      <c r="B91" s="105"/>
      <c r="C91" s="106"/>
      <c r="D91" s="85"/>
      <c r="E91" s="86"/>
      <c r="F91" s="87"/>
      <c r="G91" s="88"/>
      <c r="H91" s="89"/>
    </row>
    <row r="92" spans="2:8" ht="24.75" customHeight="1">
      <c r="B92" s="105"/>
      <c r="C92" s="106"/>
      <c r="D92" s="85"/>
      <c r="E92" s="86"/>
      <c r="F92" s="87"/>
      <c r="G92" s="88"/>
      <c r="H92" s="89"/>
    </row>
    <row r="93" spans="2:8" ht="24.75" customHeight="1">
      <c r="B93" s="108"/>
      <c r="C93" s="106"/>
      <c r="D93" s="85"/>
      <c r="E93" s="86"/>
      <c r="F93" s="87"/>
      <c r="G93" s="88"/>
      <c r="H93" s="89"/>
    </row>
    <row r="94" spans="2:8" ht="24.75" customHeight="1">
      <c r="B94" s="108"/>
      <c r="C94" s="106"/>
      <c r="D94" s="85"/>
      <c r="E94" s="86"/>
      <c r="F94" s="87"/>
      <c r="G94" s="88"/>
      <c r="H94" s="89"/>
    </row>
    <row r="95" spans="2:8" ht="24.75" customHeight="1">
      <c r="B95" s="108"/>
      <c r="C95" s="106"/>
      <c r="D95" s="85"/>
      <c r="E95" s="86"/>
      <c r="F95" s="87"/>
      <c r="G95" s="88"/>
      <c r="H95" s="89"/>
    </row>
    <row r="96" spans="2:8" ht="24.75" customHeight="1">
      <c r="B96" s="109"/>
      <c r="C96" s="110"/>
      <c r="D96" s="111"/>
      <c r="E96" s="112"/>
      <c r="F96" s="113"/>
      <c r="G96" s="112"/>
      <c r="H96" s="114"/>
    </row>
    <row r="97" spans="2:8" ht="24.75" customHeight="1">
      <c r="B97" s="109"/>
      <c r="C97" s="110"/>
      <c r="D97" s="111"/>
      <c r="E97" s="112"/>
      <c r="F97" s="110"/>
      <c r="G97" s="112"/>
      <c r="H97" s="114"/>
    </row>
    <row r="98" spans="2:8" ht="24.75" customHeight="1">
      <c r="B98" s="109"/>
      <c r="C98" s="110"/>
      <c r="D98" s="111"/>
      <c r="E98" s="112"/>
      <c r="F98" s="113"/>
      <c r="G98" s="112"/>
      <c r="H98" s="114"/>
    </row>
    <row r="99" spans="2:8" ht="24.75" customHeight="1">
      <c r="B99" s="109"/>
      <c r="C99" s="110"/>
      <c r="D99" s="111"/>
      <c r="E99" s="112"/>
      <c r="F99" s="110"/>
      <c r="G99" s="112"/>
      <c r="H99" s="114"/>
    </row>
    <row r="100" spans="2:8" ht="24.75" customHeight="1">
      <c r="B100" s="109"/>
      <c r="C100" s="110"/>
      <c r="D100" s="111"/>
      <c r="E100" s="112"/>
      <c r="F100" s="110"/>
      <c r="G100" s="112"/>
      <c r="H100" s="114"/>
    </row>
    <row r="101" spans="2:8" ht="24.75" customHeight="1">
      <c r="B101" s="109"/>
      <c r="C101" s="110"/>
      <c r="D101" s="111"/>
      <c r="E101" s="112"/>
      <c r="F101" s="110"/>
      <c r="G101" s="112"/>
      <c r="H101" s="114"/>
    </row>
    <row r="102" spans="2:8" ht="24.75" customHeight="1">
      <c r="B102" s="109"/>
      <c r="C102" s="110"/>
      <c r="D102" s="111"/>
      <c r="E102" s="112"/>
      <c r="F102" s="110"/>
      <c r="G102" s="112"/>
      <c r="H102" s="114"/>
    </row>
    <row r="103" spans="2:8" ht="24.75" customHeight="1">
      <c r="B103" s="109"/>
      <c r="C103" s="110"/>
      <c r="D103" s="111"/>
      <c r="E103" s="112"/>
      <c r="F103" s="110"/>
      <c r="G103" s="112"/>
      <c r="H103" s="114"/>
    </row>
    <row r="104" spans="2:8" ht="24.75" customHeight="1">
      <c r="B104" s="109"/>
      <c r="C104" s="110"/>
      <c r="D104" s="111"/>
      <c r="E104" s="112"/>
      <c r="F104" s="113"/>
      <c r="G104" s="112"/>
      <c r="H104" s="114"/>
    </row>
    <row r="105" spans="2:8" ht="24.75" customHeight="1">
      <c r="B105" s="109"/>
      <c r="C105" s="110"/>
      <c r="D105" s="111"/>
      <c r="E105" s="112"/>
      <c r="F105" s="110"/>
      <c r="G105" s="112"/>
      <c r="H105" s="114"/>
    </row>
    <row r="106" spans="2:8" ht="24.75" customHeight="1">
      <c r="B106" s="109"/>
      <c r="C106" s="110"/>
      <c r="D106" s="111"/>
      <c r="E106" s="112"/>
      <c r="F106" s="110"/>
      <c r="G106" s="112"/>
      <c r="H106" s="114"/>
    </row>
    <row r="107" spans="2:8" ht="24.75" customHeight="1">
      <c r="B107" s="109"/>
      <c r="C107" s="110"/>
      <c r="D107" s="115"/>
      <c r="E107" s="116"/>
      <c r="F107" s="117"/>
      <c r="G107" s="116"/>
      <c r="H107" s="118"/>
    </row>
    <row r="108" spans="2:8" ht="24.75" customHeight="1">
      <c r="B108" s="109"/>
      <c r="C108" s="110"/>
      <c r="D108" s="111"/>
      <c r="E108" s="112"/>
      <c r="F108" s="110"/>
      <c r="G108" s="112"/>
      <c r="H108" s="114"/>
    </row>
    <row r="109" spans="2:8" ht="24.75" customHeight="1">
      <c r="B109" s="109"/>
      <c r="C109" s="110"/>
      <c r="D109" s="111"/>
      <c r="E109" s="112"/>
      <c r="F109" s="110"/>
      <c r="G109" s="112"/>
      <c r="H109" s="114"/>
    </row>
    <row r="110" spans="2:8" ht="24.75" customHeight="1">
      <c r="B110" s="109"/>
      <c r="C110" s="110"/>
      <c r="D110" s="111"/>
      <c r="E110" s="112"/>
      <c r="F110" s="110"/>
      <c r="G110" s="112"/>
      <c r="H110" s="114"/>
    </row>
    <row r="111" spans="2:8" ht="24.75" customHeight="1">
      <c r="B111" s="119"/>
      <c r="C111" s="120"/>
      <c r="D111" s="121"/>
      <c r="E111" s="122"/>
      <c r="F111" s="123"/>
      <c r="G111" s="122"/>
      <c r="H111" s="124"/>
    </row>
    <row r="112" spans="2:8" ht="24.75" customHeight="1">
      <c r="B112" s="94"/>
      <c r="C112" s="99"/>
      <c r="D112" s="85"/>
      <c r="E112" s="86"/>
      <c r="F112" s="87"/>
      <c r="G112" s="88"/>
      <c r="H112" s="89"/>
    </row>
    <row r="113" spans="2:8" ht="24.75" customHeight="1">
      <c r="B113" s="94"/>
      <c r="C113" s="99"/>
      <c r="D113" s="85"/>
      <c r="E113" s="86"/>
      <c r="F113" s="87"/>
      <c r="G113" s="88"/>
      <c r="H113" s="89"/>
    </row>
    <row r="114" spans="2:8" ht="24.75" customHeight="1">
      <c r="B114" s="100"/>
      <c r="C114" s="107"/>
      <c r="D114" s="96"/>
      <c r="E114" s="97"/>
      <c r="F114" s="98"/>
      <c r="G114" s="88"/>
      <c r="H114" s="89"/>
    </row>
    <row r="115" spans="2:8" ht="24.75" customHeight="1">
      <c r="B115" s="100"/>
      <c r="C115" s="107"/>
      <c r="D115" s="96"/>
      <c r="E115" s="97"/>
      <c r="F115" s="98"/>
      <c r="G115" s="88"/>
      <c r="H115" s="89"/>
    </row>
    <row r="116" spans="2:8" ht="24.75" customHeight="1">
      <c r="B116" s="109"/>
      <c r="C116" s="110"/>
      <c r="D116" s="111"/>
      <c r="E116" s="112"/>
      <c r="F116" s="113"/>
      <c r="G116" s="112"/>
      <c r="H116" s="114"/>
    </row>
    <row r="117" spans="2:8" ht="24.75" customHeight="1">
      <c r="B117" s="109"/>
      <c r="C117" s="110"/>
      <c r="D117" s="111"/>
      <c r="E117" s="112"/>
      <c r="F117" s="110"/>
      <c r="G117" s="112"/>
      <c r="H117" s="114"/>
    </row>
    <row r="118" spans="2:8" ht="24.75" customHeight="1">
      <c r="B118" s="109"/>
      <c r="C118" s="110"/>
      <c r="D118" s="111"/>
      <c r="E118" s="112"/>
      <c r="F118" s="113"/>
      <c r="G118" s="112"/>
      <c r="H118" s="114"/>
    </row>
    <row r="119" spans="2:8" ht="24.75" customHeight="1">
      <c r="B119" s="109"/>
      <c r="C119" s="110"/>
      <c r="D119" s="111"/>
      <c r="E119" s="112"/>
      <c r="F119" s="110"/>
      <c r="G119" s="112"/>
      <c r="H119" s="114"/>
    </row>
    <row r="120" spans="2:8" ht="24.75" customHeight="1">
      <c r="B120" s="109"/>
      <c r="C120" s="110"/>
      <c r="D120" s="111"/>
      <c r="E120" s="112"/>
      <c r="F120" s="110"/>
      <c r="G120" s="112"/>
      <c r="H120" s="114"/>
    </row>
    <row r="121" spans="2:8" ht="24.75" customHeight="1">
      <c r="B121" s="109"/>
      <c r="C121" s="110"/>
      <c r="D121" s="111"/>
      <c r="E121" s="112"/>
      <c r="F121" s="110"/>
      <c r="G121" s="112"/>
      <c r="H121" s="114"/>
    </row>
    <row r="122" spans="2:8" ht="24.75" customHeight="1">
      <c r="B122" s="109"/>
      <c r="C122" s="110"/>
      <c r="D122" s="111"/>
      <c r="E122" s="112"/>
      <c r="F122" s="110"/>
      <c r="G122" s="112"/>
      <c r="H122" s="114"/>
    </row>
    <row r="123" spans="2:8" ht="24.75" customHeight="1">
      <c r="B123" s="109"/>
      <c r="C123" s="110"/>
      <c r="D123" s="111"/>
      <c r="E123" s="112"/>
      <c r="F123" s="110"/>
      <c r="G123" s="112"/>
      <c r="H123" s="114"/>
    </row>
    <row r="124" spans="2:8" ht="24.75" customHeight="1">
      <c r="B124" s="109"/>
      <c r="C124" s="110"/>
      <c r="D124" s="111"/>
      <c r="E124" s="112"/>
      <c r="F124" s="113"/>
      <c r="G124" s="112"/>
      <c r="H124" s="114"/>
    </row>
    <row r="125" spans="2:8" ht="24.75" customHeight="1">
      <c r="B125" s="109"/>
      <c r="C125" s="110"/>
      <c r="D125" s="111"/>
      <c r="E125" s="112"/>
      <c r="F125" s="110"/>
      <c r="G125" s="112"/>
      <c r="H125" s="114"/>
    </row>
    <row r="126" spans="2:8" ht="24.75" customHeight="1">
      <c r="B126" s="109"/>
      <c r="C126" s="110"/>
      <c r="D126" s="111"/>
      <c r="E126" s="112"/>
      <c r="F126" s="110"/>
      <c r="G126" s="112"/>
      <c r="H126" s="114"/>
    </row>
    <row r="127" spans="2:8" ht="24.75" customHeight="1">
      <c r="B127" s="109"/>
      <c r="C127" s="110"/>
      <c r="D127" s="115"/>
      <c r="E127" s="116"/>
      <c r="F127" s="117"/>
      <c r="G127" s="116"/>
      <c r="H127" s="118"/>
    </row>
    <row r="128" spans="2:8" ht="24.75" customHeight="1">
      <c r="B128" s="109"/>
      <c r="C128" s="110"/>
      <c r="D128" s="111"/>
      <c r="E128" s="112"/>
      <c r="F128" s="110"/>
      <c r="G128" s="112"/>
      <c r="H128" s="114"/>
    </row>
    <row r="129" spans="2:8" ht="24.75" customHeight="1">
      <c r="B129" s="109"/>
      <c r="C129" s="110"/>
      <c r="D129" s="111"/>
      <c r="E129" s="112"/>
      <c r="F129" s="110"/>
      <c r="G129" s="112"/>
      <c r="H129" s="114"/>
    </row>
    <row r="130" spans="2:8" ht="24.75" customHeight="1">
      <c r="B130" s="109"/>
      <c r="C130" s="110"/>
      <c r="D130" s="111"/>
      <c r="E130" s="112"/>
      <c r="F130" s="110"/>
      <c r="G130" s="112"/>
      <c r="H130" s="114"/>
    </row>
    <row r="131" spans="2:8" ht="24.75" customHeight="1">
      <c r="B131" s="108"/>
      <c r="C131" s="107"/>
      <c r="D131" s="96"/>
      <c r="E131" s="97"/>
      <c r="F131" s="98"/>
      <c r="G131" s="88"/>
      <c r="H131" s="89"/>
    </row>
    <row r="132" spans="2:8" ht="24.75" customHeight="1">
      <c r="B132" s="108"/>
      <c r="C132" s="107"/>
      <c r="D132" s="96"/>
      <c r="E132" s="97"/>
      <c r="F132" s="98"/>
      <c r="G132" s="88"/>
      <c r="H132" s="89"/>
    </row>
    <row r="133" spans="2:8" ht="24.75" customHeight="1">
      <c r="B133" s="108"/>
      <c r="C133" s="107"/>
      <c r="D133" s="96"/>
      <c r="E133" s="97"/>
      <c r="F133" s="98"/>
      <c r="G133" s="88"/>
      <c r="H133" s="89"/>
    </row>
    <row r="134" spans="2:8" ht="24.75" customHeight="1">
      <c r="B134" s="108"/>
      <c r="C134" s="107"/>
      <c r="D134" s="96"/>
      <c r="E134" s="97"/>
      <c r="F134" s="98"/>
      <c r="G134" s="88"/>
      <c r="H134" s="89"/>
    </row>
    <row r="135" spans="2:8" ht="24.75" customHeight="1">
      <c r="B135" s="108"/>
      <c r="C135" s="107"/>
      <c r="D135" s="96"/>
      <c r="E135" s="97"/>
      <c r="F135" s="98"/>
      <c r="G135" s="88"/>
      <c r="H135" s="89"/>
    </row>
    <row r="136" spans="2:8" ht="24.75" customHeight="1">
      <c r="B136" s="108"/>
      <c r="C136" s="107"/>
      <c r="D136" s="96"/>
      <c r="E136" s="97"/>
      <c r="F136" s="98"/>
      <c r="G136" s="88"/>
      <c r="H136" s="89"/>
    </row>
    <row r="137" spans="2:8" ht="24.75" customHeight="1">
      <c r="B137" s="94"/>
      <c r="C137" s="99"/>
      <c r="D137" s="85"/>
      <c r="E137" s="86"/>
      <c r="F137" s="87"/>
      <c r="G137" s="88"/>
      <c r="H137" s="89"/>
    </row>
    <row r="138" spans="2:8" ht="24.75" customHeight="1">
      <c r="B138" s="94"/>
      <c r="C138" s="99"/>
      <c r="D138" s="85"/>
      <c r="E138" s="86"/>
      <c r="F138" s="87"/>
      <c r="G138" s="88"/>
      <c r="H138" s="89"/>
    </row>
    <row r="139" spans="2:8" ht="24.75" customHeight="1">
      <c r="B139" s="94"/>
      <c r="C139" s="99"/>
      <c r="D139" s="96"/>
      <c r="E139" s="97"/>
      <c r="F139" s="98"/>
      <c r="G139" s="88"/>
      <c r="H139" s="89"/>
    </row>
    <row r="140" spans="2:8" ht="24.75" customHeight="1">
      <c r="B140" s="94"/>
      <c r="C140" s="99"/>
      <c r="D140" s="85"/>
      <c r="E140" s="86"/>
      <c r="F140" s="87"/>
      <c r="G140" s="88"/>
      <c r="H140" s="89"/>
    </row>
    <row r="141" spans="2:8" ht="24.75" customHeight="1">
      <c r="B141" s="105"/>
      <c r="C141" s="106"/>
      <c r="D141" s="85"/>
      <c r="E141" s="86"/>
      <c r="F141" s="87"/>
      <c r="G141" s="88"/>
      <c r="H141" s="89"/>
    </row>
    <row r="142" spans="2:8" ht="24.75" customHeight="1">
      <c r="B142" s="105"/>
      <c r="C142" s="106"/>
      <c r="D142" s="85"/>
      <c r="E142" s="86"/>
      <c r="F142" s="87"/>
      <c r="G142" s="88"/>
      <c r="H142" s="89"/>
    </row>
    <row r="143" spans="2:8" ht="24.75" customHeight="1">
      <c r="B143" s="105"/>
      <c r="C143" s="106"/>
      <c r="D143" s="85"/>
      <c r="E143" s="86"/>
      <c r="F143" s="87"/>
      <c r="G143" s="88"/>
      <c r="H143" s="89"/>
    </row>
    <row r="144" spans="2:8" ht="24.75" customHeight="1">
      <c r="B144" s="105"/>
      <c r="C144" s="106"/>
      <c r="D144" s="85"/>
      <c r="E144" s="86"/>
      <c r="F144" s="87"/>
      <c r="G144" s="88"/>
      <c r="H144" s="89"/>
    </row>
    <row r="145" spans="2:8" ht="24.75" customHeight="1">
      <c r="B145" s="109"/>
      <c r="C145" s="110"/>
      <c r="D145" s="111"/>
      <c r="E145" s="112"/>
      <c r="F145" s="110"/>
      <c r="G145" s="112"/>
      <c r="H145" s="114"/>
    </row>
    <row r="146" spans="2:8" ht="24.75" customHeight="1">
      <c r="B146" s="109"/>
      <c r="C146" s="110"/>
      <c r="D146" s="111"/>
      <c r="E146" s="112"/>
      <c r="F146" s="110"/>
      <c r="G146" s="112"/>
      <c r="H146" s="114"/>
    </row>
    <row r="147" spans="2:8" ht="24.75" customHeight="1">
      <c r="B147" s="109"/>
      <c r="C147" s="110"/>
      <c r="D147" s="111"/>
      <c r="E147" s="112"/>
      <c r="F147" s="113"/>
      <c r="G147" s="112"/>
      <c r="H147" s="114"/>
    </row>
    <row r="148" spans="2:8" ht="24.75" customHeight="1">
      <c r="B148" s="94"/>
      <c r="C148" s="99"/>
      <c r="D148" s="85"/>
      <c r="E148" s="86"/>
      <c r="F148" s="87"/>
      <c r="G148" s="88"/>
      <c r="H148" s="89"/>
    </row>
    <row r="149" spans="2:8" ht="24.75" customHeight="1">
      <c r="B149" s="94"/>
      <c r="C149" s="99"/>
      <c r="D149" s="85"/>
      <c r="E149" s="86"/>
      <c r="F149" s="87"/>
      <c r="G149" s="88"/>
      <c r="H149" s="89"/>
    </row>
    <row r="150" spans="2:8" ht="24.75" customHeight="1">
      <c r="B150" s="94"/>
      <c r="C150" s="99"/>
      <c r="D150" s="85"/>
      <c r="E150" s="86"/>
      <c r="F150" s="87"/>
      <c r="G150" s="88"/>
      <c r="H150" s="89"/>
    </row>
    <row r="151" spans="2:8" ht="24.75" customHeight="1">
      <c r="B151" s="94"/>
      <c r="C151" s="99"/>
      <c r="D151" s="125"/>
      <c r="E151" s="88"/>
      <c r="F151" s="126"/>
      <c r="G151" s="88"/>
      <c r="H151" s="89"/>
    </row>
    <row r="152" spans="2:8" ht="24.75" customHeight="1">
      <c r="B152" s="94"/>
      <c r="C152" s="99"/>
      <c r="D152" s="125"/>
      <c r="E152" s="88"/>
      <c r="F152" s="126"/>
      <c r="G152" s="88"/>
      <c r="H152" s="89"/>
    </row>
    <row r="153" spans="2:8" ht="24.75" customHeight="1">
      <c r="B153" s="94"/>
      <c r="C153" s="99"/>
      <c r="D153" s="125"/>
      <c r="E153" s="88"/>
      <c r="F153" s="126"/>
      <c r="G153" s="88"/>
      <c r="H153" s="89"/>
    </row>
    <row r="154" spans="2:8" ht="24.75" customHeight="1">
      <c r="B154" s="94"/>
      <c r="C154" s="99"/>
      <c r="D154" s="125"/>
      <c r="E154" s="88"/>
      <c r="F154" s="127"/>
      <c r="G154" s="88"/>
      <c r="H154" s="89"/>
    </row>
    <row r="155" spans="2:8" ht="24.75" customHeight="1">
      <c r="B155" s="94"/>
      <c r="C155" s="99"/>
      <c r="D155" s="125"/>
      <c r="E155" s="88"/>
      <c r="F155" s="127"/>
      <c r="G155" s="88"/>
      <c r="H155" s="89"/>
    </row>
    <row r="156" spans="2:8" ht="24.75" customHeight="1">
      <c r="B156" s="94"/>
      <c r="C156" s="99"/>
      <c r="D156" s="125"/>
      <c r="E156" s="88"/>
      <c r="F156" s="126"/>
      <c r="G156" s="88"/>
      <c r="H156" s="89"/>
    </row>
    <row r="157" spans="2:8" ht="24.75" customHeight="1">
      <c r="B157" s="94"/>
      <c r="C157" s="99"/>
      <c r="D157" s="85"/>
      <c r="E157" s="86"/>
      <c r="F157" s="87"/>
      <c r="G157" s="88"/>
      <c r="H157" s="89"/>
    </row>
    <row r="158" spans="2:8" ht="24.75" customHeight="1">
      <c r="B158" s="94"/>
      <c r="C158" s="99"/>
      <c r="D158" s="85"/>
      <c r="E158" s="86"/>
      <c r="F158" s="87"/>
      <c r="G158" s="88"/>
      <c r="H158" s="89"/>
    </row>
    <row r="159" spans="2:8" ht="24.75" customHeight="1">
      <c r="B159" s="94"/>
      <c r="C159" s="99"/>
      <c r="D159" s="125"/>
      <c r="E159" s="88"/>
      <c r="F159" s="127"/>
      <c r="G159" s="88"/>
      <c r="H159" s="89"/>
    </row>
    <row r="160" spans="2:8" ht="24.75" customHeight="1">
      <c r="B160" s="109"/>
      <c r="C160" s="99"/>
      <c r="D160" s="111"/>
      <c r="E160" s="112"/>
      <c r="F160" s="113"/>
      <c r="G160" s="112"/>
      <c r="H160" s="114"/>
    </row>
    <row r="161" spans="2:8" ht="24.75" customHeight="1">
      <c r="B161" s="109"/>
      <c r="C161" s="99"/>
      <c r="D161" s="111"/>
      <c r="E161" s="112"/>
      <c r="F161" s="110"/>
      <c r="G161" s="112"/>
      <c r="H161" s="114"/>
    </row>
    <row r="162" spans="2:8" ht="24.75" customHeight="1">
      <c r="B162" s="94"/>
      <c r="C162" s="99"/>
      <c r="D162" s="125"/>
      <c r="E162" s="88"/>
      <c r="F162" s="127"/>
      <c r="G162" s="88"/>
      <c r="H162" s="89"/>
    </row>
    <row r="163" spans="2:8" ht="24.75" customHeight="1">
      <c r="B163" s="94"/>
      <c r="C163" s="99"/>
      <c r="D163" s="125"/>
      <c r="E163" s="88"/>
      <c r="F163" s="127"/>
      <c r="G163" s="88"/>
      <c r="H163" s="89"/>
    </row>
    <row r="164" spans="2:8" ht="24.75" customHeight="1">
      <c r="B164" s="94"/>
      <c r="C164" s="99"/>
      <c r="D164" s="125"/>
      <c r="E164" s="88"/>
      <c r="F164" s="127"/>
      <c r="G164" s="88"/>
      <c r="H164" s="89"/>
    </row>
    <row r="165" spans="2:8" ht="24.75" customHeight="1">
      <c r="B165" s="94"/>
      <c r="C165" s="99"/>
      <c r="D165" s="125"/>
      <c r="E165" s="88"/>
      <c r="F165" s="127"/>
      <c r="G165" s="88"/>
      <c r="H165" s="89"/>
    </row>
    <row r="166" spans="2:8" ht="24.75" customHeight="1">
      <c r="B166" s="94"/>
      <c r="C166" s="99"/>
      <c r="D166" s="125"/>
      <c r="E166" s="88"/>
      <c r="F166" s="127"/>
      <c r="G166" s="88"/>
      <c r="H166" s="89"/>
    </row>
    <row r="167" spans="2:8" ht="24.75" customHeight="1">
      <c r="B167" s="94"/>
      <c r="C167" s="99"/>
      <c r="D167" s="125"/>
      <c r="E167" s="88"/>
      <c r="F167" s="127"/>
      <c r="G167" s="88"/>
      <c r="H167" s="89"/>
    </row>
    <row r="168" spans="2:8" ht="24.75" customHeight="1">
      <c r="B168" s="94"/>
      <c r="C168" s="99"/>
      <c r="D168" s="125"/>
      <c r="E168" s="88"/>
      <c r="F168" s="126"/>
      <c r="G168" s="88"/>
      <c r="H168" s="89"/>
    </row>
    <row r="169" spans="2:8" ht="24.75" customHeight="1">
      <c r="B169" s="94"/>
      <c r="C169" s="99"/>
      <c r="D169" s="125"/>
      <c r="E169" s="88"/>
      <c r="F169" s="127"/>
      <c r="G169" s="88"/>
      <c r="H169" s="89"/>
    </row>
    <row r="170" spans="2:8" ht="24.75" customHeight="1">
      <c r="B170" s="109"/>
      <c r="C170" s="99"/>
      <c r="D170" s="115"/>
      <c r="E170" s="116"/>
      <c r="F170" s="128"/>
      <c r="G170" s="129"/>
      <c r="H170" s="130"/>
    </row>
    <row r="171" spans="2:8" ht="24.75" customHeight="1">
      <c r="B171" s="94"/>
      <c r="C171" s="99"/>
      <c r="D171" s="125"/>
      <c r="E171" s="88"/>
      <c r="F171" s="127"/>
      <c r="G171" s="88"/>
      <c r="H171" s="89"/>
    </row>
    <row r="172" spans="2:8" ht="24.75" customHeight="1">
      <c r="B172" s="94"/>
      <c r="C172" s="99"/>
      <c r="D172" s="125"/>
      <c r="E172" s="88"/>
      <c r="F172" s="127"/>
      <c r="G172" s="88"/>
      <c r="H172" s="89"/>
    </row>
    <row r="173" spans="2:8" ht="24.75" customHeight="1">
      <c r="B173" s="94"/>
      <c r="C173" s="99"/>
      <c r="D173" s="125"/>
      <c r="E173" s="88"/>
      <c r="F173" s="127"/>
      <c r="G173" s="88"/>
      <c r="H173" s="89"/>
    </row>
    <row r="174" spans="2:8" ht="24.75" customHeight="1">
      <c r="B174" s="94"/>
      <c r="C174" s="99"/>
      <c r="D174" s="125"/>
      <c r="E174" s="88"/>
      <c r="F174" s="126"/>
      <c r="G174" s="88"/>
      <c r="H174" s="89"/>
    </row>
    <row r="175" spans="2:8" ht="24.75" customHeight="1">
      <c r="B175" s="94"/>
      <c r="C175" s="99"/>
      <c r="D175" s="85"/>
      <c r="E175" s="86"/>
      <c r="F175" s="87"/>
      <c r="G175" s="88"/>
      <c r="H175" s="89"/>
    </row>
    <row r="176" spans="2:8" ht="24.75" customHeight="1">
      <c r="B176" s="94"/>
      <c r="C176" s="99"/>
      <c r="D176" s="125"/>
      <c r="E176" s="88"/>
      <c r="F176" s="127"/>
      <c r="G176" s="88"/>
      <c r="H176" s="89"/>
    </row>
    <row r="177" spans="2:8" ht="24.75" customHeight="1">
      <c r="B177" s="119"/>
      <c r="C177" s="120"/>
      <c r="D177" s="131"/>
      <c r="E177" s="132"/>
      <c r="F177" s="133"/>
      <c r="G177" s="134"/>
      <c r="H177" s="135"/>
    </row>
    <row r="178" spans="2:8" ht="24.75" customHeight="1">
      <c r="B178" s="119"/>
      <c r="C178" s="120"/>
      <c r="D178" s="111"/>
      <c r="E178" s="112"/>
      <c r="F178" s="113"/>
      <c r="G178" s="112"/>
      <c r="H178" s="114"/>
    </row>
    <row r="179" spans="2:8" ht="24.75" customHeight="1">
      <c r="B179" s="119"/>
      <c r="C179" s="120"/>
      <c r="D179" s="111"/>
      <c r="E179" s="112"/>
      <c r="F179" s="113"/>
      <c r="G179" s="112"/>
      <c r="H179" s="114"/>
    </row>
    <row r="180" spans="2:8" ht="24.75" customHeight="1">
      <c r="B180" s="119"/>
      <c r="C180" s="120"/>
      <c r="D180" s="111"/>
      <c r="E180" s="112"/>
      <c r="F180" s="113"/>
      <c r="G180" s="112"/>
      <c r="H180" s="114"/>
    </row>
    <row r="181" spans="2:8" ht="24.75" customHeight="1">
      <c r="B181" s="119"/>
      <c r="C181" s="120"/>
      <c r="D181" s="115"/>
      <c r="E181" s="112"/>
      <c r="F181" s="136"/>
      <c r="G181" s="116"/>
      <c r="H181" s="118"/>
    </row>
    <row r="182" spans="2:8" ht="24.75" customHeight="1">
      <c r="B182" s="119"/>
      <c r="C182" s="120"/>
      <c r="D182" s="115"/>
      <c r="E182" s="112"/>
      <c r="F182" s="136"/>
      <c r="G182" s="116"/>
      <c r="H182" s="118"/>
    </row>
    <row r="183" spans="2:8" ht="24.75" customHeight="1">
      <c r="B183" s="119"/>
      <c r="C183" s="120"/>
      <c r="D183" s="111"/>
      <c r="E183" s="112"/>
      <c r="F183" s="113"/>
      <c r="G183" s="112"/>
      <c r="H183" s="114"/>
    </row>
    <row r="184" spans="2:8" ht="24.75" customHeight="1">
      <c r="B184" s="119"/>
      <c r="C184" s="120"/>
      <c r="D184" s="111"/>
      <c r="E184" s="112"/>
      <c r="F184" s="137"/>
      <c r="G184" s="112"/>
    </row>
    <row r="185" spans="2:8" ht="24.75" customHeight="1">
      <c r="B185" s="119"/>
      <c r="C185" s="120"/>
      <c r="D185" s="111"/>
      <c r="E185" s="112"/>
      <c r="F185" s="137"/>
      <c r="G185" s="112"/>
    </row>
    <row r="186" spans="2:8" ht="24.75" customHeight="1"/>
    <row r="187" spans="2:8" ht="24.75" customHeight="1"/>
    <row r="188" spans="2:8" ht="24.75" customHeight="1"/>
    <row r="189" spans="2:8" ht="24.75" customHeight="1"/>
    <row r="190" spans="2:8" ht="24.75" customHeight="1"/>
    <row r="191" spans="2:8" ht="24.75" customHeight="1"/>
    <row r="192" spans="2:8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15"/>
    <row r="251" ht="22.5" customHeight="1"/>
  </sheetData>
  <mergeCells count="15">
    <mergeCell ref="A36:B36"/>
    <mergeCell ref="A42:B42"/>
    <mergeCell ref="A1:O1"/>
    <mergeCell ref="A2:A3"/>
    <mergeCell ref="B2:B3"/>
    <mergeCell ref="C2:D2"/>
    <mergeCell ref="E2:F2"/>
    <mergeCell ref="G2:G3"/>
    <mergeCell ref="H2:J2"/>
    <mergeCell ref="K2:K3"/>
    <mergeCell ref="L2:L3"/>
    <mergeCell ref="M2:M3"/>
    <mergeCell ref="N2:N3"/>
    <mergeCell ref="O2:O3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1"/>
  <sheetViews>
    <sheetView tabSelected="1" workbookViewId="0">
      <selection activeCell="H10" sqref="H10"/>
    </sheetView>
  </sheetViews>
  <sheetFormatPr defaultRowHeight="15"/>
  <cols>
    <col min="1" max="1" width="4.28515625" style="1" customWidth="1"/>
    <col min="2" max="2" width="22" style="1" customWidth="1"/>
    <col min="3" max="3" width="16" style="1" customWidth="1"/>
    <col min="4" max="4" width="23.85546875" style="1" customWidth="1"/>
    <col min="5" max="6" width="9.140625" style="1"/>
    <col min="7" max="7" width="11.7109375" style="1" customWidth="1"/>
    <col min="8" max="8" width="16" style="1" customWidth="1"/>
    <col min="9" max="9" width="12" style="1" customWidth="1"/>
    <col min="10" max="16384" width="9.140625" style="1"/>
  </cols>
  <sheetData>
    <row r="1" spans="1:9" ht="30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31.5">
      <c r="A2" s="14" t="s">
        <v>1</v>
      </c>
      <c r="B2" s="14" t="s">
        <v>2</v>
      </c>
      <c r="C2" s="14" t="s">
        <v>3</v>
      </c>
      <c r="D2" s="14" t="s">
        <v>4</v>
      </c>
      <c r="E2" s="16" t="s">
        <v>5</v>
      </c>
      <c r="F2" s="14" t="s">
        <v>6</v>
      </c>
      <c r="G2" s="14" t="s">
        <v>7</v>
      </c>
      <c r="H2" s="17" t="s">
        <v>8</v>
      </c>
      <c r="I2" s="18" t="s">
        <v>9</v>
      </c>
    </row>
    <row r="3" spans="1:9" ht="24.75" customHeight="1">
      <c r="A3" s="6">
        <v>1</v>
      </c>
      <c r="B3" s="8" t="s">
        <v>10</v>
      </c>
      <c r="C3" s="9">
        <v>36674</v>
      </c>
      <c r="D3" s="10" t="s">
        <v>11</v>
      </c>
      <c r="E3" s="12">
        <v>9.0399999999999991</v>
      </c>
      <c r="F3" s="11">
        <v>93</v>
      </c>
      <c r="G3" s="7" t="s">
        <v>12</v>
      </c>
      <c r="H3" s="6">
        <v>845000</v>
      </c>
      <c r="I3" s="3">
        <v>4725000</v>
      </c>
    </row>
    <row r="4" spans="1:9" ht="24.75" customHeight="1">
      <c r="A4" s="6">
        <v>2</v>
      </c>
      <c r="B4" s="8" t="s">
        <v>13</v>
      </c>
      <c r="C4" s="9">
        <v>36575</v>
      </c>
      <c r="D4" s="10" t="s">
        <v>11</v>
      </c>
      <c r="E4" s="12">
        <v>8.64</v>
      </c>
      <c r="F4" s="11">
        <v>85</v>
      </c>
      <c r="G4" s="7" t="s">
        <v>14</v>
      </c>
      <c r="H4" s="6">
        <v>845000</v>
      </c>
      <c r="I4" s="3">
        <v>4475000</v>
      </c>
    </row>
    <row r="5" spans="1:9" ht="24.75" customHeight="1">
      <c r="A5" s="6">
        <v>3</v>
      </c>
      <c r="B5" s="8" t="s">
        <v>15</v>
      </c>
      <c r="C5" s="9">
        <v>36662</v>
      </c>
      <c r="D5" s="10" t="s">
        <v>11</v>
      </c>
      <c r="E5" s="12">
        <v>8.43</v>
      </c>
      <c r="F5" s="11">
        <v>84</v>
      </c>
      <c r="G5" s="7" t="s">
        <v>14</v>
      </c>
      <c r="H5" s="6">
        <v>845000</v>
      </c>
      <c r="I5" s="3">
        <v>4475000</v>
      </c>
    </row>
    <row r="6" spans="1:9" ht="24.75" customHeight="1">
      <c r="A6" s="6">
        <v>4</v>
      </c>
      <c r="B6" s="8" t="s">
        <v>16</v>
      </c>
      <c r="C6" s="9">
        <v>36532</v>
      </c>
      <c r="D6" s="10" t="s">
        <v>11</v>
      </c>
      <c r="E6" s="12">
        <v>8.33</v>
      </c>
      <c r="F6" s="11">
        <v>85</v>
      </c>
      <c r="G6" s="7" t="s">
        <v>14</v>
      </c>
      <c r="H6" s="6">
        <v>845000</v>
      </c>
      <c r="I6" s="3">
        <v>4475000</v>
      </c>
    </row>
    <row r="7" spans="1:9" ht="24.75" customHeight="1">
      <c r="A7" s="6">
        <v>5</v>
      </c>
      <c r="B7" s="8" t="s">
        <v>17</v>
      </c>
      <c r="C7" s="9">
        <v>36840</v>
      </c>
      <c r="D7" s="10" t="s">
        <v>11</v>
      </c>
      <c r="E7" s="12">
        <v>8.3000000000000007</v>
      </c>
      <c r="F7" s="11">
        <v>93</v>
      </c>
      <c r="G7" s="7" t="s">
        <v>14</v>
      </c>
      <c r="H7" s="6">
        <v>845000</v>
      </c>
      <c r="I7" s="3">
        <v>4475000</v>
      </c>
    </row>
    <row r="8" spans="1:9" ht="24.75" customHeight="1">
      <c r="A8" s="6">
        <v>6</v>
      </c>
      <c r="B8" s="8" t="s">
        <v>18</v>
      </c>
      <c r="C8" s="9">
        <v>36982</v>
      </c>
      <c r="D8" s="10" t="s">
        <v>19</v>
      </c>
      <c r="E8" s="12">
        <v>8.5299999999999994</v>
      </c>
      <c r="F8" s="11">
        <v>90</v>
      </c>
      <c r="G8" s="7" t="s">
        <v>14</v>
      </c>
      <c r="H8" s="6">
        <v>845000</v>
      </c>
      <c r="I8" s="3">
        <v>4475000</v>
      </c>
    </row>
    <row r="9" spans="1:9" ht="24.75" customHeight="1">
      <c r="A9" s="6">
        <v>7</v>
      </c>
      <c r="B9" s="8" t="s">
        <v>20</v>
      </c>
      <c r="C9" s="9">
        <v>36933</v>
      </c>
      <c r="D9" s="10" t="s">
        <v>19</v>
      </c>
      <c r="E9" s="12">
        <v>8.23</v>
      </c>
      <c r="F9" s="11">
        <v>90</v>
      </c>
      <c r="G9" s="7" t="s">
        <v>14</v>
      </c>
      <c r="H9" s="6">
        <v>845000</v>
      </c>
      <c r="I9" s="3">
        <v>4475000</v>
      </c>
    </row>
    <row r="10" spans="1:9" ht="24.75" customHeight="1">
      <c r="A10" s="6">
        <v>8</v>
      </c>
      <c r="B10" s="8" t="s">
        <v>21</v>
      </c>
      <c r="C10" s="9">
        <v>37245</v>
      </c>
      <c r="D10" s="10" t="s">
        <v>19</v>
      </c>
      <c r="E10" s="12">
        <v>7.58</v>
      </c>
      <c r="F10" s="11">
        <v>82</v>
      </c>
      <c r="G10" s="7" t="s">
        <v>22</v>
      </c>
      <c r="H10" s="6">
        <v>845000</v>
      </c>
      <c r="I10" s="3">
        <v>4225000</v>
      </c>
    </row>
    <row r="11" spans="1:9" ht="24.75" customHeight="1">
      <c r="A11" s="6">
        <v>9</v>
      </c>
      <c r="B11" s="8" t="s">
        <v>23</v>
      </c>
      <c r="C11" s="9">
        <v>37178</v>
      </c>
      <c r="D11" s="10" t="s">
        <v>19</v>
      </c>
      <c r="E11" s="12">
        <v>7.54</v>
      </c>
      <c r="F11" s="11">
        <v>83</v>
      </c>
      <c r="G11" s="7" t="s">
        <v>22</v>
      </c>
      <c r="H11" s="6">
        <v>845000</v>
      </c>
      <c r="I11" s="3">
        <v>4225000</v>
      </c>
    </row>
    <row r="12" spans="1:9" ht="24.75" customHeight="1">
      <c r="A12" s="6">
        <v>10</v>
      </c>
      <c r="B12" s="8" t="s">
        <v>24</v>
      </c>
      <c r="C12" s="9">
        <v>36973</v>
      </c>
      <c r="D12" s="10" t="s">
        <v>19</v>
      </c>
      <c r="E12" s="12">
        <v>7.37</v>
      </c>
      <c r="F12" s="11">
        <v>81</v>
      </c>
      <c r="G12" s="7" t="s">
        <v>22</v>
      </c>
      <c r="H12" s="6">
        <v>845000</v>
      </c>
      <c r="I12" s="3">
        <v>4225000</v>
      </c>
    </row>
    <row r="13" spans="1:9" ht="24.75" customHeight="1">
      <c r="A13" s="6">
        <v>11</v>
      </c>
      <c r="B13" s="8" t="s">
        <v>25</v>
      </c>
      <c r="C13" s="9">
        <v>37116</v>
      </c>
      <c r="D13" s="10" t="s">
        <v>19</v>
      </c>
      <c r="E13" s="12">
        <v>7.01</v>
      </c>
      <c r="F13" s="11">
        <v>90</v>
      </c>
      <c r="G13" s="7" t="s">
        <v>22</v>
      </c>
      <c r="H13" s="6">
        <v>845000</v>
      </c>
      <c r="I13" s="3">
        <v>4225000</v>
      </c>
    </row>
    <row r="14" spans="1:9" ht="24.75" customHeight="1">
      <c r="A14" s="6">
        <v>12</v>
      </c>
      <c r="B14" s="8" t="s">
        <v>26</v>
      </c>
      <c r="C14" s="9">
        <v>36494</v>
      </c>
      <c r="D14" s="10" t="s">
        <v>27</v>
      </c>
      <c r="E14" s="12">
        <v>8.6199999999999992</v>
      </c>
      <c r="F14" s="11">
        <v>91</v>
      </c>
      <c r="G14" s="7" t="s">
        <v>14</v>
      </c>
      <c r="H14" s="6">
        <v>845000</v>
      </c>
      <c r="I14" s="3">
        <v>4475000</v>
      </c>
    </row>
    <row r="15" spans="1:9" ht="24.75" customHeight="1">
      <c r="A15" s="6">
        <v>13</v>
      </c>
      <c r="B15" s="8" t="s">
        <v>28</v>
      </c>
      <c r="C15" s="9">
        <v>36222</v>
      </c>
      <c r="D15" s="10" t="s">
        <v>29</v>
      </c>
      <c r="E15" s="12">
        <v>8.5299999999999994</v>
      </c>
      <c r="F15" s="11">
        <v>91</v>
      </c>
      <c r="G15" s="7" t="s">
        <v>14</v>
      </c>
      <c r="H15" s="6">
        <v>845000</v>
      </c>
      <c r="I15" s="3">
        <v>4475000</v>
      </c>
    </row>
    <row r="16" spans="1:9" ht="24.75" customHeight="1">
      <c r="A16" s="6">
        <v>14</v>
      </c>
      <c r="B16" s="8" t="s">
        <v>30</v>
      </c>
      <c r="C16" s="9">
        <v>36194</v>
      </c>
      <c r="D16" s="10" t="s">
        <v>27</v>
      </c>
      <c r="E16" s="12">
        <v>8.49</v>
      </c>
      <c r="F16" s="11">
        <v>83</v>
      </c>
      <c r="G16" s="7" t="s">
        <v>14</v>
      </c>
      <c r="H16" s="6">
        <v>845000</v>
      </c>
      <c r="I16" s="3">
        <v>4475000</v>
      </c>
    </row>
    <row r="17" spans="1:9" ht="24.75" customHeight="1">
      <c r="A17" s="6">
        <v>15</v>
      </c>
      <c r="B17" s="8" t="s">
        <v>31</v>
      </c>
      <c r="C17" s="9">
        <v>36342</v>
      </c>
      <c r="D17" s="10" t="s">
        <v>27</v>
      </c>
      <c r="E17" s="12">
        <v>8.4700000000000006</v>
      </c>
      <c r="F17" s="11">
        <v>82</v>
      </c>
      <c r="G17" s="7" t="s">
        <v>14</v>
      </c>
      <c r="H17" s="6">
        <v>845000</v>
      </c>
      <c r="I17" s="3">
        <v>4475000</v>
      </c>
    </row>
    <row r="18" spans="1:9" ht="24.75" customHeight="1">
      <c r="A18" s="6">
        <v>16</v>
      </c>
      <c r="B18" s="8" t="s">
        <v>32</v>
      </c>
      <c r="C18" s="9">
        <v>36314</v>
      </c>
      <c r="D18" s="10" t="s">
        <v>27</v>
      </c>
      <c r="E18" s="12">
        <v>8.4499999999999993</v>
      </c>
      <c r="F18" s="11">
        <v>82</v>
      </c>
      <c r="G18" s="7" t="s">
        <v>14</v>
      </c>
      <c r="H18" s="6">
        <v>845000</v>
      </c>
      <c r="I18" s="3">
        <v>4475000</v>
      </c>
    </row>
    <row r="19" spans="1:9" ht="24.75" customHeight="1">
      <c r="A19" s="6">
        <v>17</v>
      </c>
      <c r="B19" s="8" t="s">
        <v>33</v>
      </c>
      <c r="C19" s="9">
        <v>36293</v>
      </c>
      <c r="D19" s="10" t="s">
        <v>27</v>
      </c>
      <c r="E19" s="12">
        <v>8.44</v>
      </c>
      <c r="F19" s="11">
        <v>82</v>
      </c>
      <c r="G19" s="7" t="s">
        <v>14</v>
      </c>
      <c r="H19" s="6">
        <v>845000</v>
      </c>
      <c r="I19" s="3">
        <v>4475000</v>
      </c>
    </row>
    <row r="20" spans="1:9" ht="24.75" customHeight="1">
      <c r="A20" s="6">
        <v>18</v>
      </c>
      <c r="B20" s="8" t="s">
        <v>34</v>
      </c>
      <c r="C20" s="9">
        <v>36507</v>
      </c>
      <c r="D20" s="10" t="s">
        <v>27</v>
      </c>
      <c r="E20" s="12">
        <v>8.44</v>
      </c>
      <c r="F20" s="11">
        <v>81</v>
      </c>
      <c r="G20" s="7" t="s">
        <v>14</v>
      </c>
      <c r="H20" s="6">
        <v>845000</v>
      </c>
      <c r="I20" s="3">
        <v>4475000</v>
      </c>
    </row>
    <row r="21" spans="1:9" ht="24.75" customHeight="1">
      <c r="A21" s="6">
        <v>19</v>
      </c>
      <c r="B21" s="8" t="s">
        <v>35</v>
      </c>
      <c r="C21" s="9">
        <v>36341</v>
      </c>
      <c r="D21" s="10" t="s">
        <v>27</v>
      </c>
      <c r="E21" s="12">
        <v>8.42</v>
      </c>
      <c r="F21" s="11">
        <v>86</v>
      </c>
      <c r="G21" s="7" t="s">
        <v>14</v>
      </c>
      <c r="H21" s="6">
        <v>845000</v>
      </c>
      <c r="I21" s="3">
        <v>4475000</v>
      </c>
    </row>
    <row r="22" spans="1:9" ht="24.75" customHeight="1">
      <c r="A22" s="6">
        <v>20</v>
      </c>
      <c r="B22" s="8" t="s">
        <v>36</v>
      </c>
      <c r="C22" s="9">
        <v>36194</v>
      </c>
      <c r="D22" s="10" t="s">
        <v>27</v>
      </c>
      <c r="E22" s="12">
        <v>8.35</v>
      </c>
      <c r="F22" s="11">
        <v>82</v>
      </c>
      <c r="G22" s="7" t="s">
        <v>14</v>
      </c>
      <c r="H22" s="6">
        <v>845000</v>
      </c>
      <c r="I22" s="3">
        <v>4475000</v>
      </c>
    </row>
    <row r="23" spans="1:9" ht="24.75" customHeight="1">
      <c r="A23" s="6">
        <v>21</v>
      </c>
      <c r="B23" s="8" t="s">
        <v>37</v>
      </c>
      <c r="C23" s="9">
        <v>36759</v>
      </c>
      <c r="D23" s="10" t="s">
        <v>38</v>
      </c>
      <c r="E23" s="12">
        <v>8.65</v>
      </c>
      <c r="F23" s="11">
        <v>83</v>
      </c>
      <c r="G23" s="7" t="s">
        <v>14</v>
      </c>
      <c r="H23" s="6">
        <v>845000</v>
      </c>
      <c r="I23" s="3">
        <v>4475000</v>
      </c>
    </row>
    <row r="24" spans="1:9" ht="24.75" customHeight="1">
      <c r="A24" s="6">
        <v>22</v>
      </c>
      <c r="B24" s="8" t="s">
        <v>39</v>
      </c>
      <c r="C24" s="9">
        <v>36566</v>
      </c>
      <c r="D24" s="10" t="s">
        <v>38</v>
      </c>
      <c r="E24" s="12">
        <v>8.19</v>
      </c>
      <c r="F24" s="11">
        <v>84</v>
      </c>
      <c r="G24" s="7" t="s">
        <v>14</v>
      </c>
      <c r="H24" s="6">
        <v>845000</v>
      </c>
      <c r="I24" s="3">
        <v>4475000</v>
      </c>
    </row>
    <row r="25" spans="1:9" ht="24.75" customHeight="1">
      <c r="A25" s="6">
        <v>23</v>
      </c>
      <c r="B25" s="8" t="s">
        <v>40</v>
      </c>
      <c r="C25" s="9">
        <v>36667</v>
      </c>
      <c r="D25" s="10" t="s">
        <v>38</v>
      </c>
      <c r="E25" s="12">
        <v>8.11</v>
      </c>
      <c r="F25" s="11">
        <v>83</v>
      </c>
      <c r="G25" s="7" t="s">
        <v>14</v>
      </c>
      <c r="H25" s="6">
        <v>845000</v>
      </c>
      <c r="I25" s="3">
        <v>4475000</v>
      </c>
    </row>
    <row r="26" spans="1:9" ht="24.75" customHeight="1">
      <c r="A26" s="6">
        <v>24</v>
      </c>
      <c r="B26" s="8" t="s">
        <v>41</v>
      </c>
      <c r="C26" s="9">
        <v>36774</v>
      </c>
      <c r="D26" s="10" t="s">
        <v>38</v>
      </c>
      <c r="E26" s="12">
        <v>8.0500000000000007</v>
      </c>
      <c r="F26" s="11">
        <v>90</v>
      </c>
      <c r="G26" s="7" t="s">
        <v>14</v>
      </c>
      <c r="H26" s="6">
        <v>845000</v>
      </c>
      <c r="I26" s="3">
        <v>4475000</v>
      </c>
    </row>
    <row r="27" spans="1:9" ht="24.75" customHeight="1">
      <c r="A27" s="6">
        <v>25</v>
      </c>
      <c r="B27" s="8" t="s">
        <v>42</v>
      </c>
      <c r="C27" s="9">
        <v>36878</v>
      </c>
      <c r="D27" s="10" t="s">
        <v>43</v>
      </c>
      <c r="E27" s="12">
        <v>8.0399999999999991</v>
      </c>
      <c r="F27" s="11">
        <v>87</v>
      </c>
      <c r="G27" s="7" t="s">
        <v>14</v>
      </c>
      <c r="H27" s="6">
        <v>845000</v>
      </c>
      <c r="I27" s="3">
        <v>4475000</v>
      </c>
    </row>
    <row r="28" spans="1:9" ht="24.75" customHeight="1">
      <c r="A28" s="6">
        <v>26</v>
      </c>
      <c r="B28" s="8" t="s">
        <v>44</v>
      </c>
      <c r="C28" s="9">
        <v>36594</v>
      </c>
      <c r="D28" s="10" t="s">
        <v>38</v>
      </c>
      <c r="E28" s="12">
        <v>8.0399999999999991</v>
      </c>
      <c r="F28" s="11">
        <v>85</v>
      </c>
      <c r="G28" s="7" t="s">
        <v>14</v>
      </c>
      <c r="H28" s="6">
        <v>845000</v>
      </c>
      <c r="I28" s="3">
        <v>4475000</v>
      </c>
    </row>
    <row r="29" spans="1:9" ht="24.75" customHeight="1">
      <c r="A29" s="6">
        <v>27</v>
      </c>
      <c r="B29" s="8" t="s">
        <v>45</v>
      </c>
      <c r="C29" s="9">
        <v>36530</v>
      </c>
      <c r="D29" s="10" t="s">
        <v>38</v>
      </c>
      <c r="E29" s="12">
        <v>8.0399999999999991</v>
      </c>
      <c r="F29" s="11">
        <v>81</v>
      </c>
      <c r="G29" s="7" t="s">
        <v>14</v>
      </c>
      <c r="H29" s="6">
        <v>845000</v>
      </c>
      <c r="I29" s="3">
        <v>4475000</v>
      </c>
    </row>
    <row r="30" spans="1:9" ht="24.75" customHeight="1">
      <c r="A30" s="6">
        <v>28</v>
      </c>
      <c r="B30" s="8" t="s">
        <v>46</v>
      </c>
      <c r="C30" s="9">
        <v>36792</v>
      </c>
      <c r="D30" s="10" t="s">
        <v>38</v>
      </c>
      <c r="E30" s="12">
        <v>8.01</v>
      </c>
      <c r="F30" s="11">
        <v>81</v>
      </c>
      <c r="G30" s="7" t="s">
        <v>14</v>
      </c>
      <c r="H30" s="6">
        <v>845000</v>
      </c>
      <c r="I30" s="3">
        <v>4475000</v>
      </c>
    </row>
    <row r="31" spans="1:9" ht="24.75" customHeight="1">
      <c r="A31" s="6">
        <v>29</v>
      </c>
      <c r="B31" s="8" t="s">
        <v>47</v>
      </c>
      <c r="C31" s="9">
        <v>36785</v>
      </c>
      <c r="D31" s="10" t="s">
        <v>38</v>
      </c>
      <c r="E31" s="12">
        <v>7.94</v>
      </c>
      <c r="F31" s="11">
        <v>85</v>
      </c>
      <c r="G31" s="7" t="s">
        <v>22</v>
      </c>
      <c r="H31" s="6">
        <v>845000</v>
      </c>
      <c r="I31" s="3">
        <v>4225000</v>
      </c>
    </row>
    <row r="32" spans="1:9" ht="24.75" customHeight="1">
      <c r="A32" s="6">
        <v>30</v>
      </c>
      <c r="B32" s="8" t="s">
        <v>48</v>
      </c>
      <c r="C32" s="9">
        <v>36613</v>
      </c>
      <c r="D32" s="10" t="s">
        <v>38</v>
      </c>
      <c r="E32" s="12">
        <v>7.93</v>
      </c>
      <c r="F32" s="11">
        <v>87</v>
      </c>
      <c r="G32" s="7" t="s">
        <v>22</v>
      </c>
      <c r="H32" s="6">
        <v>845000</v>
      </c>
      <c r="I32" s="3">
        <v>4225000</v>
      </c>
    </row>
    <row r="33" spans="1:9" ht="24.75" customHeight="1">
      <c r="A33" s="6">
        <v>31</v>
      </c>
      <c r="B33" s="8" t="s">
        <v>49</v>
      </c>
      <c r="C33" s="9">
        <v>37008</v>
      </c>
      <c r="D33" s="10" t="s">
        <v>50</v>
      </c>
      <c r="E33" s="12">
        <v>8.35</v>
      </c>
      <c r="F33" s="11">
        <v>82</v>
      </c>
      <c r="G33" s="7" t="s">
        <v>14</v>
      </c>
      <c r="H33" s="6">
        <v>845000</v>
      </c>
      <c r="I33" s="3">
        <v>4475000</v>
      </c>
    </row>
    <row r="34" spans="1:9" ht="24.75" customHeight="1">
      <c r="A34" s="6">
        <v>32</v>
      </c>
      <c r="B34" s="8" t="s">
        <v>51</v>
      </c>
      <c r="C34" s="9">
        <v>37160</v>
      </c>
      <c r="D34" s="10" t="s">
        <v>52</v>
      </c>
      <c r="E34" s="12">
        <v>8.26</v>
      </c>
      <c r="F34" s="11">
        <v>83</v>
      </c>
      <c r="G34" s="7" t="s">
        <v>14</v>
      </c>
      <c r="H34" s="6">
        <v>845000</v>
      </c>
      <c r="I34" s="3">
        <v>4475000</v>
      </c>
    </row>
    <row r="35" spans="1:9" ht="24.75" customHeight="1">
      <c r="A35" s="6">
        <v>33</v>
      </c>
      <c r="B35" s="8" t="s">
        <v>53</v>
      </c>
      <c r="C35" s="9">
        <v>36962</v>
      </c>
      <c r="D35" s="10" t="s">
        <v>50</v>
      </c>
      <c r="E35" s="12">
        <v>8.15</v>
      </c>
      <c r="F35" s="11">
        <v>82</v>
      </c>
      <c r="G35" s="7" t="s">
        <v>14</v>
      </c>
      <c r="H35" s="6">
        <v>845000</v>
      </c>
      <c r="I35" s="3">
        <v>4475000</v>
      </c>
    </row>
    <row r="36" spans="1:9" ht="24.75" customHeight="1">
      <c r="A36" s="6">
        <v>34</v>
      </c>
      <c r="B36" s="8" t="s">
        <v>54</v>
      </c>
      <c r="C36" s="9">
        <v>36984</v>
      </c>
      <c r="D36" s="10" t="s">
        <v>50</v>
      </c>
      <c r="E36" s="12">
        <v>8.09</v>
      </c>
      <c r="F36" s="11">
        <v>82</v>
      </c>
      <c r="G36" s="7" t="s">
        <v>14</v>
      </c>
      <c r="H36" s="6">
        <v>845000</v>
      </c>
      <c r="I36" s="3">
        <v>4475000</v>
      </c>
    </row>
    <row r="37" spans="1:9" ht="24.75" customHeight="1">
      <c r="A37" s="6">
        <v>35</v>
      </c>
      <c r="B37" s="8" t="s">
        <v>55</v>
      </c>
      <c r="C37" s="9">
        <v>37133</v>
      </c>
      <c r="D37" s="10" t="s">
        <v>50</v>
      </c>
      <c r="E37" s="12">
        <v>8</v>
      </c>
      <c r="F37" s="11">
        <v>82</v>
      </c>
      <c r="G37" s="7" t="s">
        <v>14</v>
      </c>
      <c r="H37" s="6">
        <v>845000</v>
      </c>
      <c r="I37" s="3">
        <v>4475000</v>
      </c>
    </row>
    <row r="38" spans="1:9" ht="24.75" customHeight="1">
      <c r="A38" s="6">
        <v>36</v>
      </c>
      <c r="B38" s="8" t="s">
        <v>56</v>
      </c>
      <c r="C38" s="9">
        <v>37060</v>
      </c>
      <c r="D38" s="10" t="s">
        <v>50</v>
      </c>
      <c r="E38" s="12">
        <v>8</v>
      </c>
      <c r="F38" s="11">
        <v>82</v>
      </c>
      <c r="G38" s="7" t="s">
        <v>14</v>
      </c>
      <c r="H38" s="6">
        <v>845000</v>
      </c>
      <c r="I38" s="3">
        <v>4475000</v>
      </c>
    </row>
    <row r="39" spans="1:9" ht="24.75" customHeight="1">
      <c r="A39" s="6">
        <v>37</v>
      </c>
      <c r="B39" s="8" t="s">
        <v>57</v>
      </c>
      <c r="C39" s="9">
        <v>37146</v>
      </c>
      <c r="D39" s="10" t="s">
        <v>52</v>
      </c>
      <c r="E39" s="12">
        <v>7.99</v>
      </c>
      <c r="F39" s="11">
        <v>79</v>
      </c>
      <c r="G39" s="7" t="s">
        <v>22</v>
      </c>
      <c r="H39" s="6">
        <v>845000</v>
      </c>
      <c r="I39" s="3">
        <v>4225000</v>
      </c>
    </row>
    <row r="40" spans="1:9" ht="24.75" customHeight="1">
      <c r="A40" s="6">
        <v>38</v>
      </c>
      <c r="B40" s="8" t="s">
        <v>58</v>
      </c>
      <c r="C40" s="9">
        <v>37067</v>
      </c>
      <c r="D40" s="10" t="s">
        <v>50</v>
      </c>
      <c r="E40" s="12">
        <v>7.95</v>
      </c>
      <c r="F40" s="11">
        <v>84</v>
      </c>
      <c r="G40" s="7" t="s">
        <v>22</v>
      </c>
      <c r="H40" s="6">
        <v>845000</v>
      </c>
      <c r="I40" s="3">
        <v>4225000</v>
      </c>
    </row>
    <row r="41" spans="1:9" ht="24.75" customHeight="1">
      <c r="A41" s="6">
        <v>39</v>
      </c>
      <c r="B41" s="8" t="s">
        <v>59</v>
      </c>
      <c r="C41" s="9">
        <v>37098</v>
      </c>
      <c r="D41" s="10" t="s">
        <v>52</v>
      </c>
      <c r="E41" s="12">
        <v>7.93</v>
      </c>
      <c r="F41" s="11">
        <v>82</v>
      </c>
      <c r="G41" s="7" t="s">
        <v>22</v>
      </c>
      <c r="H41" s="6">
        <v>845000</v>
      </c>
      <c r="I41" s="3">
        <v>4225000</v>
      </c>
    </row>
    <row r="42" spans="1:9" ht="24.75" customHeight="1">
      <c r="A42" s="6">
        <v>40</v>
      </c>
      <c r="B42" s="8" t="s">
        <v>60</v>
      </c>
      <c r="C42" s="9">
        <v>36962</v>
      </c>
      <c r="D42" s="10" t="s">
        <v>50</v>
      </c>
      <c r="E42" s="12">
        <v>7.92</v>
      </c>
      <c r="F42" s="11">
        <v>82</v>
      </c>
      <c r="G42" s="7" t="s">
        <v>22</v>
      </c>
      <c r="H42" s="6">
        <v>845000</v>
      </c>
      <c r="I42" s="3">
        <v>4225000</v>
      </c>
    </row>
    <row r="43" spans="1:9" ht="24.75" customHeight="1">
      <c r="A43" s="6">
        <v>41</v>
      </c>
      <c r="B43" s="8" t="s">
        <v>61</v>
      </c>
      <c r="C43" s="9">
        <v>37188</v>
      </c>
      <c r="D43" s="10" t="s">
        <v>52</v>
      </c>
      <c r="E43" s="12">
        <v>7.88</v>
      </c>
      <c r="F43" s="11">
        <v>90</v>
      </c>
      <c r="G43" s="7" t="s">
        <v>22</v>
      </c>
      <c r="H43" s="6">
        <v>845000</v>
      </c>
      <c r="I43" s="3">
        <v>4225000</v>
      </c>
    </row>
    <row r="44" spans="1:9" ht="24.75" customHeight="1">
      <c r="A44" s="6">
        <v>42</v>
      </c>
      <c r="B44" s="8" t="s">
        <v>62</v>
      </c>
      <c r="C44" s="9">
        <v>37180</v>
      </c>
      <c r="D44" s="10" t="s">
        <v>50</v>
      </c>
      <c r="E44" s="12">
        <v>7.67</v>
      </c>
      <c r="F44" s="11">
        <v>82</v>
      </c>
      <c r="G44" s="7" t="s">
        <v>22</v>
      </c>
      <c r="H44" s="6">
        <v>845000</v>
      </c>
      <c r="I44" s="3">
        <v>4225000</v>
      </c>
    </row>
    <row r="45" spans="1:9" ht="24.75" customHeight="1">
      <c r="A45" s="6">
        <v>43</v>
      </c>
      <c r="B45" s="8" t="s">
        <v>63</v>
      </c>
      <c r="C45" s="9">
        <v>36381</v>
      </c>
      <c r="D45" s="10" t="s">
        <v>64</v>
      </c>
      <c r="E45" s="12">
        <v>8.69</v>
      </c>
      <c r="F45" s="11">
        <v>94</v>
      </c>
      <c r="G45" s="7" t="s">
        <v>14</v>
      </c>
      <c r="H45" s="6">
        <v>845000</v>
      </c>
      <c r="I45" s="3">
        <v>4475000</v>
      </c>
    </row>
    <row r="46" spans="1:9" ht="24.75" customHeight="1">
      <c r="A46" s="6">
        <v>44</v>
      </c>
      <c r="B46" s="8" t="s">
        <v>65</v>
      </c>
      <c r="C46" s="9">
        <v>36462</v>
      </c>
      <c r="D46" s="10" t="s">
        <v>64</v>
      </c>
      <c r="E46" s="12">
        <v>8.5299999999999994</v>
      </c>
      <c r="F46" s="11">
        <v>90</v>
      </c>
      <c r="G46" s="7" t="s">
        <v>14</v>
      </c>
      <c r="H46" s="6">
        <v>845000</v>
      </c>
      <c r="I46" s="3">
        <v>4475000</v>
      </c>
    </row>
    <row r="47" spans="1:9" ht="24.75" customHeight="1">
      <c r="A47" s="6">
        <v>45</v>
      </c>
      <c r="B47" s="8" t="s">
        <v>66</v>
      </c>
      <c r="C47" s="9">
        <v>36448</v>
      </c>
      <c r="D47" s="10" t="s">
        <v>64</v>
      </c>
      <c r="E47" s="12">
        <v>8.51</v>
      </c>
      <c r="F47" s="11">
        <v>83</v>
      </c>
      <c r="G47" s="7" t="s">
        <v>14</v>
      </c>
      <c r="H47" s="6">
        <v>845000</v>
      </c>
      <c r="I47" s="3">
        <v>4475000</v>
      </c>
    </row>
    <row r="48" spans="1:9" ht="24.75" customHeight="1">
      <c r="A48" s="6">
        <v>46</v>
      </c>
      <c r="B48" s="8" t="s">
        <v>67</v>
      </c>
      <c r="C48" s="9">
        <v>36383</v>
      </c>
      <c r="D48" s="10" t="s">
        <v>64</v>
      </c>
      <c r="E48" s="12">
        <v>8.4600000000000009</v>
      </c>
      <c r="F48" s="11">
        <v>88</v>
      </c>
      <c r="G48" s="7" t="s">
        <v>14</v>
      </c>
      <c r="H48" s="6">
        <v>845000</v>
      </c>
      <c r="I48" s="3">
        <v>4475000</v>
      </c>
    </row>
    <row r="49" spans="1:9" ht="24.75" customHeight="1">
      <c r="A49" s="6">
        <v>47</v>
      </c>
      <c r="B49" s="8" t="s">
        <v>68</v>
      </c>
      <c r="C49" s="9">
        <v>36284</v>
      </c>
      <c r="D49" s="10" t="s">
        <v>69</v>
      </c>
      <c r="E49" s="12">
        <v>8.3699999999999992</v>
      </c>
      <c r="F49" s="11">
        <v>80</v>
      </c>
      <c r="G49" s="7" t="s">
        <v>14</v>
      </c>
      <c r="H49" s="6">
        <v>845000</v>
      </c>
      <c r="I49" s="3">
        <v>4475000</v>
      </c>
    </row>
    <row r="50" spans="1:9" ht="24.75" customHeight="1">
      <c r="A50" s="6">
        <v>48</v>
      </c>
      <c r="B50" s="8" t="s">
        <v>70</v>
      </c>
      <c r="C50" s="9">
        <v>36450</v>
      </c>
      <c r="D50" s="10" t="s">
        <v>71</v>
      </c>
      <c r="E50" s="12">
        <v>8.35</v>
      </c>
      <c r="F50" s="11">
        <v>83</v>
      </c>
      <c r="G50" s="7" t="s">
        <v>14</v>
      </c>
      <c r="H50" s="6">
        <v>845000</v>
      </c>
      <c r="I50" s="3">
        <v>4475000</v>
      </c>
    </row>
    <row r="51" spans="1:9" ht="24.75" customHeight="1">
      <c r="A51" s="6">
        <v>49</v>
      </c>
      <c r="B51" s="8" t="s">
        <v>72</v>
      </c>
      <c r="C51" s="9">
        <v>36450</v>
      </c>
      <c r="D51" s="10" t="s">
        <v>64</v>
      </c>
      <c r="E51" s="12">
        <v>8.3000000000000007</v>
      </c>
      <c r="F51" s="11">
        <v>84</v>
      </c>
      <c r="G51" s="7" t="s">
        <v>14</v>
      </c>
      <c r="H51" s="6">
        <v>845000</v>
      </c>
      <c r="I51" s="3">
        <v>4475000</v>
      </c>
    </row>
    <row r="52" spans="1:9" ht="24.75" customHeight="1">
      <c r="A52" s="6">
        <v>50</v>
      </c>
      <c r="B52" s="8" t="s">
        <v>73</v>
      </c>
      <c r="C52" s="9">
        <v>36298</v>
      </c>
      <c r="D52" s="10" t="s">
        <v>64</v>
      </c>
      <c r="E52" s="12">
        <v>8.2899999999999991</v>
      </c>
      <c r="F52" s="11">
        <v>83</v>
      </c>
      <c r="G52" s="7" t="s">
        <v>14</v>
      </c>
      <c r="H52" s="6">
        <v>845000</v>
      </c>
      <c r="I52" s="3">
        <v>4475000</v>
      </c>
    </row>
    <row r="53" spans="1:9" ht="24.75" customHeight="1">
      <c r="A53" s="6">
        <v>51</v>
      </c>
      <c r="B53" s="8" t="s">
        <v>74</v>
      </c>
      <c r="C53" s="9">
        <v>36229</v>
      </c>
      <c r="D53" s="10" t="s">
        <v>71</v>
      </c>
      <c r="E53" s="12">
        <v>8.2799999999999994</v>
      </c>
      <c r="F53" s="11">
        <v>81</v>
      </c>
      <c r="G53" s="7" t="s">
        <v>14</v>
      </c>
      <c r="H53" s="6">
        <v>845000</v>
      </c>
      <c r="I53" s="3">
        <v>4475000</v>
      </c>
    </row>
    <row r="54" spans="1:9" ht="24.75" customHeight="1">
      <c r="A54" s="6">
        <v>52</v>
      </c>
      <c r="B54" s="8" t="s">
        <v>75</v>
      </c>
      <c r="C54" s="9">
        <v>35985</v>
      </c>
      <c r="D54" s="10" t="s">
        <v>76</v>
      </c>
      <c r="E54" s="12">
        <v>8.4</v>
      </c>
      <c r="F54" s="11">
        <v>90</v>
      </c>
      <c r="G54" s="7" t="s">
        <v>14</v>
      </c>
      <c r="H54" s="6">
        <v>845000</v>
      </c>
      <c r="I54" s="3">
        <v>4475000</v>
      </c>
    </row>
    <row r="55" spans="1:9" ht="24.75" customHeight="1">
      <c r="A55" s="6">
        <v>53</v>
      </c>
      <c r="B55" s="8" t="s">
        <v>77</v>
      </c>
      <c r="C55" s="9">
        <v>36834</v>
      </c>
      <c r="D55" s="10" t="s">
        <v>78</v>
      </c>
      <c r="E55" s="12">
        <v>8.0299999999999994</v>
      </c>
      <c r="F55" s="11">
        <v>82</v>
      </c>
      <c r="G55" s="7" t="s">
        <v>14</v>
      </c>
      <c r="H55" s="6">
        <v>845000</v>
      </c>
      <c r="I55" s="3">
        <v>4475000</v>
      </c>
    </row>
    <row r="56" spans="1:9" ht="24.75" customHeight="1">
      <c r="A56" s="6">
        <v>54</v>
      </c>
      <c r="B56" s="8" t="s">
        <v>79</v>
      </c>
      <c r="C56" s="9">
        <v>36757</v>
      </c>
      <c r="D56" s="10" t="s">
        <v>78</v>
      </c>
      <c r="E56" s="12">
        <v>8</v>
      </c>
      <c r="F56" s="11">
        <v>90</v>
      </c>
      <c r="G56" s="7" t="s">
        <v>14</v>
      </c>
      <c r="H56" s="6">
        <v>845000</v>
      </c>
      <c r="I56" s="3">
        <v>4475000</v>
      </c>
    </row>
    <row r="57" spans="1:9" ht="24.75" customHeight="1">
      <c r="A57" s="6">
        <v>55</v>
      </c>
      <c r="B57" s="8" t="s">
        <v>80</v>
      </c>
      <c r="C57" s="9">
        <v>36720</v>
      </c>
      <c r="D57" s="10" t="s">
        <v>78</v>
      </c>
      <c r="E57" s="12">
        <v>7.78</v>
      </c>
      <c r="F57" s="11">
        <v>85</v>
      </c>
      <c r="G57" s="7" t="s">
        <v>22</v>
      </c>
      <c r="H57" s="6">
        <v>845000</v>
      </c>
      <c r="I57" s="3">
        <v>4225000</v>
      </c>
    </row>
    <row r="58" spans="1:9" ht="24.75" customHeight="1">
      <c r="A58" s="6">
        <v>56</v>
      </c>
      <c r="B58" s="8" t="s">
        <v>81</v>
      </c>
      <c r="C58" s="9">
        <v>36651</v>
      </c>
      <c r="D58" s="10" t="s">
        <v>76</v>
      </c>
      <c r="E58" s="12">
        <v>7.69</v>
      </c>
      <c r="F58" s="11">
        <v>91</v>
      </c>
      <c r="G58" s="7" t="s">
        <v>22</v>
      </c>
      <c r="H58" s="6">
        <v>845000</v>
      </c>
      <c r="I58" s="3">
        <v>4225000</v>
      </c>
    </row>
    <row r="59" spans="1:9" ht="24.75" customHeight="1">
      <c r="A59" s="6">
        <v>57</v>
      </c>
      <c r="B59" s="8" t="s">
        <v>82</v>
      </c>
      <c r="C59" s="9">
        <v>36807</v>
      </c>
      <c r="D59" s="10" t="s">
        <v>78</v>
      </c>
      <c r="E59" s="12">
        <v>7.68</v>
      </c>
      <c r="F59" s="11">
        <v>92</v>
      </c>
      <c r="G59" s="7" t="s">
        <v>22</v>
      </c>
      <c r="H59" s="6">
        <v>845000</v>
      </c>
      <c r="I59" s="3">
        <v>4225000</v>
      </c>
    </row>
    <row r="60" spans="1:9" ht="24.75" customHeight="1">
      <c r="A60" s="6">
        <v>58</v>
      </c>
      <c r="B60" s="8" t="s">
        <v>83</v>
      </c>
      <c r="C60" s="9">
        <v>36586</v>
      </c>
      <c r="D60" s="10" t="s">
        <v>76</v>
      </c>
      <c r="E60" s="12">
        <v>7.64</v>
      </c>
      <c r="F60" s="11">
        <v>80</v>
      </c>
      <c r="G60" s="7" t="s">
        <v>22</v>
      </c>
      <c r="H60" s="6">
        <v>845000</v>
      </c>
      <c r="I60" s="3">
        <v>4225000</v>
      </c>
    </row>
    <row r="61" spans="1:9" ht="24.75" customHeight="1">
      <c r="A61" s="6">
        <v>59</v>
      </c>
      <c r="B61" s="8" t="s">
        <v>84</v>
      </c>
      <c r="C61" s="9">
        <v>36574</v>
      </c>
      <c r="D61" s="10" t="s">
        <v>85</v>
      </c>
      <c r="E61" s="12">
        <v>7.58</v>
      </c>
      <c r="F61" s="11">
        <v>82</v>
      </c>
      <c r="G61" s="7" t="s">
        <v>22</v>
      </c>
      <c r="H61" s="6">
        <v>845000</v>
      </c>
      <c r="I61" s="3">
        <v>4225000</v>
      </c>
    </row>
    <row r="62" spans="1:9" ht="24.75" customHeight="1">
      <c r="A62" s="6">
        <v>60</v>
      </c>
      <c r="B62" s="8" t="s">
        <v>86</v>
      </c>
      <c r="C62" s="9">
        <v>36887</v>
      </c>
      <c r="D62" s="10" t="s">
        <v>76</v>
      </c>
      <c r="E62" s="12">
        <v>7.56</v>
      </c>
      <c r="F62" s="11">
        <v>90</v>
      </c>
      <c r="G62" s="7" t="s">
        <v>22</v>
      </c>
      <c r="H62" s="6">
        <v>845000</v>
      </c>
      <c r="I62" s="3">
        <v>4225000</v>
      </c>
    </row>
    <row r="63" spans="1:9" ht="24.75" customHeight="1">
      <c r="A63" s="6">
        <v>61</v>
      </c>
      <c r="B63" s="8" t="s">
        <v>87</v>
      </c>
      <c r="C63" s="9">
        <v>36668</v>
      </c>
      <c r="D63" s="10" t="s">
        <v>76</v>
      </c>
      <c r="E63" s="12">
        <v>7.52</v>
      </c>
      <c r="F63" s="11">
        <v>80</v>
      </c>
      <c r="G63" s="7" t="s">
        <v>22</v>
      </c>
      <c r="H63" s="6">
        <v>845000</v>
      </c>
      <c r="I63" s="3">
        <v>4225000</v>
      </c>
    </row>
    <row r="64" spans="1:9" ht="24.75" customHeight="1">
      <c r="A64" s="6">
        <v>62</v>
      </c>
      <c r="B64" s="8" t="s">
        <v>88</v>
      </c>
      <c r="C64" s="9">
        <v>36795</v>
      </c>
      <c r="D64" s="10" t="s">
        <v>85</v>
      </c>
      <c r="E64" s="12">
        <v>7.48</v>
      </c>
      <c r="F64" s="11">
        <v>83</v>
      </c>
      <c r="G64" s="7" t="s">
        <v>22</v>
      </c>
      <c r="H64" s="6">
        <v>845000</v>
      </c>
      <c r="I64" s="3">
        <v>4225000</v>
      </c>
    </row>
    <row r="65" spans="1:9" ht="24.75" customHeight="1">
      <c r="A65" s="6">
        <v>63</v>
      </c>
      <c r="B65" s="8" t="s">
        <v>89</v>
      </c>
      <c r="C65" s="9">
        <v>36797</v>
      </c>
      <c r="D65" s="10" t="s">
        <v>78</v>
      </c>
      <c r="E65" s="12">
        <v>7.48</v>
      </c>
      <c r="F65" s="11">
        <v>86</v>
      </c>
      <c r="G65" s="7" t="s">
        <v>22</v>
      </c>
      <c r="H65" s="6">
        <v>845000</v>
      </c>
      <c r="I65" s="3">
        <v>4225000</v>
      </c>
    </row>
    <row r="66" spans="1:9" ht="24.75" customHeight="1">
      <c r="A66" s="6">
        <v>64</v>
      </c>
      <c r="B66" s="8" t="s">
        <v>90</v>
      </c>
      <c r="C66" s="9">
        <v>36707</v>
      </c>
      <c r="D66" s="10" t="s">
        <v>78</v>
      </c>
      <c r="E66" s="12">
        <v>7.48</v>
      </c>
      <c r="F66" s="11">
        <v>82</v>
      </c>
      <c r="G66" s="7" t="s">
        <v>22</v>
      </c>
      <c r="H66" s="6">
        <v>845000</v>
      </c>
      <c r="I66" s="3">
        <v>4225000</v>
      </c>
    </row>
    <row r="67" spans="1:9" ht="24.75" customHeight="1">
      <c r="A67" s="6">
        <v>65</v>
      </c>
      <c r="B67" s="8" t="s">
        <v>91</v>
      </c>
      <c r="C67" s="9">
        <v>37122</v>
      </c>
      <c r="D67" s="10" t="s">
        <v>92</v>
      </c>
      <c r="E67" s="12">
        <v>8.1199999999999992</v>
      </c>
      <c r="F67" s="11">
        <v>80</v>
      </c>
      <c r="G67" s="7" t="s">
        <v>14</v>
      </c>
      <c r="H67" s="6">
        <v>845000</v>
      </c>
      <c r="I67" s="3">
        <v>4475000</v>
      </c>
    </row>
    <row r="68" spans="1:9" ht="24.75" customHeight="1">
      <c r="A68" s="6">
        <v>66</v>
      </c>
      <c r="B68" s="8" t="s">
        <v>93</v>
      </c>
      <c r="C68" s="9">
        <v>35817</v>
      </c>
      <c r="D68" s="10" t="s">
        <v>94</v>
      </c>
      <c r="E68" s="12">
        <v>8.09</v>
      </c>
      <c r="F68" s="11">
        <v>84</v>
      </c>
      <c r="G68" s="7" t="s">
        <v>14</v>
      </c>
      <c r="H68" s="6">
        <v>845000</v>
      </c>
      <c r="I68" s="3">
        <v>4475000</v>
      </c>
    </row>
    <row r="69" spans="1:9" ht="24.75" customHeight="1">
      <c r="A69" s="6">
        <v>67</v>
      </c>
      <c r="B69" s="8" t="s">
        <v>95</v>
      </c>
      <c r="C69" s="9">
        <v>37184</v>
      </c>
      <c r="D69" s="10" t="s">
        <v>94</v>
      </c>
      <c r="E69" s="12">
        <v>7.81</v>
      </c>
      <c r="F69" s="11">
        <v>83</v>
      </c>
      <c r="G69" s="7" t="s">
        <v>22</v>
      </c>
      <c r="H69" s="6">
        <v>845000</v>
      </c>
      <c r="I69" s="3">
        <v>4225000</v>
      </c>
    </row>
    <row r="70" spans="1:9" ht="24.75" customHeight="1">
      <c r="A70" s="6">
        <v>68</v>
      </c>
      <c r="B70" s="8" t="s">
        <v>96</v>
      </c>
      <c r="C70" s="9">
        <v>37143</v>
      </c>
      <c r="D70" s="10" t="s">
        <v>92</v>
      </c>
      <c r="E70" s="12">
        <v>7.77</v>
      </c>
      <c r="F70" s="11">
        <v>80</v>
      </c>
      <c r="G70" s="7" t="s">
        <v>22</v>
      </c>
      <c r="H70" s="6">
        <v>845000</v>
      </c>
      <c r="I70" s="3">
        <v>4225000</v>
      </c>
    </row>
    <row r="71" spans="1:9" ht="24.75" customHeight="1">
      <c r="A71" s="6">
        <v>69</v>
      </c>
      <c r="B71" s="8" t="s">
        <v>97</v>
      </c>
      <c r="C71" s="9">
        <v>36909</v>
      </c>
      <c r="D71" s="10" t="s">
        <v>94</v>
      </c>
      <c r="E71" s="12">
        <v>7.77</v>
      </c>
      <c r="F71" s="11">
        <v>83</v>
      </c>
      <c r="G71" s="7" t="s">
        <v>22</v>
      </c>
      <c r="H71" s="6">
        <v>845000</v>
      </c>
      <c r="I71" s="3">
        <v>4225000</v>
      </c>
    </row>
    <row r="72" spans="1:9" ht="24.75" customHeight="1">
      <c r="A72" s="6">
        <v>70</v>
      </c>
      <c r="B72" s="8" t="s">
        <v>98</v>
      </c>
      <c r="C72" s="9">
        <v>36902</v>
      </c>
      <c r="D72" s="10" t="s">
        <v>92</v>
      </c>
      <c r="E72" s="12">
        <v>7.74</v>
      </c>
      <c r="F72" s="11">
        <v>80</v>
      </c>
      <c r="G72" s="7" t="s">
        <v>22</v>
      </c>
      <c r="H72" s="6">
        <v>845000</v>
      </c>
      <c r="I72" s="3">
        <v>4225000</v>
      </c>
    </row>
    <row r="73" spans="1:9" ht="24.75" customHeight="1">
      <c r="A73" s="6">
        <v>71</v>
      </c>
      <c r="B73" s="8" t="s">
        <v>99</v>
      </c>
      <c r="C73" s="9">
        <v>36953</v>
      </c>
      <c r="D73" s="10" t="s">
        <v>100</v>
      </c>
      <c r="E73" s="12">
        <v>7.72</v>
      </c>
      <c r="F73" s="11">
        <v>87</v>
      </c>
      <c r="G73" s="7" t="s">
        <v>22</v>
      </c>
      <c r="H73" s="6">
        <v>845000</v>
      </c>
      <c r="I73" s="3">
        <v>4225000</v>
      </c>
    </row>
    <row r="74" spans="1:9" ht="24.75" customHeight="1">
      <c r="A74" s="6">
        <v>72</v>
      </c>
      <c r="B74" s="8" t="s">
        <v>101</v>
      </c>
      <c r="C74" s="9">
        <v>37085</v>
      </c>
      <c r="D74" s="10" t="s">
        <v>94</v>
      </c>
      <c r="E74" s="12">
        <v>7.69</v>
      </c>
      <c r="F74" s="11">
        <v>82</v>
      </c>
      <c r="G74" s="7" t="s">
        <v>22</v>
      </c>
      <c r="H74" s="6">
        <v>845000</v>
      </c>
      <c r="I74" s="3">
        <v>4225000</v>
      </c>
    </row>
    <row r="75" spans="1:9" ht="24.75" customHeight="1">
      <c r="A75" s="6">
        <v>73</v>
      </c>
      <c r="B75" s="8" t="s">
        <v>102</v>
      </c>
      <c r="C75" s="9">
        <v>36991</v>
      </c>
      <c r="D75" s="10" t="s">
        <v>100</v>
      </c>
      <c r="E75" s="12">
        <v>7.61</v>
      </c>
      <c r="F75" s="11">
        <v>88</v>
      </c>
      <c r="G75" s="7" t="s">
        <v>22</v>
      </c>
      <c r="H75" s="6">
        <v>845000</v>
      </c>
      <c r="I75" s="3">
        <v>4225000</v>
      </c>
    </row>
    <row r="76" spans="1:9" ht="24.75" customHeight="1">
      <c r="A76" s="6">
        <v>74</v>
      </c>
      <c r="B76" s="8" t="s">
        <v>103</v>
      </c>
      <c r="C76" s="9">
        <v>37005</v>
      </c>
      <c r="D76" s="10" t="s">
        <v>100</v>
      </c>
      <c r="E76" s="12">
        <v>7.6</v>
      </c>
      <c r="F76" s="11">
        <v>87</v>
      </c>
      <c r="G76" s="7" t="s">
        <v>22</v>
      </c>
      <c r="H76" s="6">
        <v>845000</v>
      </c>
      <c r="I76" s="3">
        <v>4225000</v>
      </c>
    </row>
    <row r="77" spans="1:9" ht="24.75" customHeight="1">
      <c r="A77" s="6">
        <v>75</v>
      </c>
      <c r="B77" s="8" t="s">
        <v>104</v>
      </c>
      <c r="C77" s="9">
        <v>37060</v>
      </c>
      <c r="D77" s="10" t="s">
        <v>92</v>
      </c>
      <c r="E77" s="12">
        <v>7.52</v>
      </c>
      <c r="F77" s="11">
        <v>80</v>
      </c>
      <c r="G77" s="7" t="s">
        <v>22</v>
      </c>
      <c r="H77" s="6">
        <v>845000</v>
      </c>
      <c r="I77" s="3">
        <v>4225000</v>
      </c>
    </row>
    <row r="78" spans="1:9" ht="24.75" customHeight="1">
      <c r="A78" s="6">
        <v>76</v>
      </c>
      <c r="B78" s="8" t="s">
        <v>105</v>
      </c>
      <c r="C78" s="9">
        <v>36983</v>
      </c>
      <c r="D78" s="10" t="s">
        <v>94</v>
      </c>
      <c r="E78" s="12">
        <v>7.44</v>
      </c>
      <c r="F78" s="7" t="s">
        <v>106</v>
      </c>
      <c r="G78" s="7" t="s">
        <v>22</v>
      </c>
      <c r="H78" s="6">
        <v>845000</v>
      </c>
      <c r="I78" s="3">
        <v>4225000</v>
      </c>
    </row>
    <row r="79" spans="1:9" ht="24.75" customHeight="1">
      <c r="A79" s="6">
        <v>77</v>
      </c>
      <c r="B79" s="8" t="s">
        <v>107</v>
      </c>
      <c r="C79" s="9">
        <v>37021</v>
      </c>
      <c r="D79" s="10" t="s">
        <v>92</v>
      </c>
      <c r="E79" s="12">
        <v>7.42</v>
      </c>
      <c r="F79" s="7" t="s">
        <v>108</v>
      </c>
      <c r="G79" s="7" t="s">
        <v>22</v>
      </c>
      <c r="H79" s="6">
        <v>845000</v>
      </c>
      <c r="I79" s="3">
        <v>4225000</v>
      </c>
    </row>
    <row r="80" spans="1:9" ht="24.75" customHeight="1">
      <c r="A80" s="6">
        <v>78</v>
      </c>
      <c r="B80" s="8" t="s">
        <v>109</v>
      </c>
      <c r="C80" s="9">
        <v>35679.6301157407</v>
      </c>
      <c r="D80" s="10" t="s">
        <v>110</v>
      </c>
      <c r="E80" s="12">
        <v>7.98</v>
      </c>
      <c r="F80" s="7" t="s">
        <v>111</v>
      </c>
      <c r="G80" s="7" t="s">
        <v>22</v>
      </c>
      <c r="H80" s="6">
        <v>680000</v>
      </c>
      <c r="I80" s="3">
        <v>3400000</v>
      </c>
    </row>
    <row r="81" spans="1:9" ht="24.75" customHeight="1">
      <c r="A81" s="6">
        <v>79</v>
      </c>
      <c r="B81" s="8" t="s">
        <v>112</v>
      </c>
      <c r="C81" s="9">
        <v>36788</v>
      </c>
      <c r="D81" s="10" t="s">
        <v>110</v>
      </c>
      <c r="E81" s="12">
        <v>7.96</v>
      </c>
      <c r="F81" s="7" t="s">
        <v>106</v>
      </c>
      <c r="G81" s="7" t="s">
        <v>22</v>
      </c>
      <c r="H81" s="6">
        <v>680000</v>
      </c>
      <c r="I81" s="3">
        <v>3400000</v>
      </c>
    </row>
    <row r="82" spans="1:9" ht="24.75" customHeight="1">
      <c r="A82" s="6">
        <v>80</v>
      </c>
      <c r="B82" s="8" t="s">
        <v>113</v>
      </c>
      <c r="C82" s="9">
        <v>36768</v>
      </c>
      <c r="D82" s="10" t="s">
        <v>110</v>
      </c>
      <c r="E82" s="12">
        <v>7.95</v>
      </c>
      <c r="F82" s="7" t="s">
        <v>114</v>
      </c>
      <c r="G82" s="7" t="s">
        <v>22</v>
      </c>
      <c r="H82" s="6">
        <v>680000</v>
      </c>
      <c r="I82" s="3">
        <v>3400000</v>
      </c>
    </row>
    <row r="83" spans="1:9" ht="24.75" customHeight="1">
      <c r="A83" s="6">
        <v>81</v>
      </c>
      <c r="B83" s="8" t="s">
        <v>115</v>
      </c>
      <c r="C83" s="9">
        <v>36678</v>
      </c>
      <c r="D83" s="10" t="s">
        <v>116</v>
      </c>
      <c r="E83" s="12">
        <v>7.9</v>
      </c>
      <c r="F83" s="7" t="s">
        <v>117</v>
      </c>
      <c r="G83" s="7" t="s">
        <v>22</v>
      </c>
      <c r="H83" s="6">
        <v>680000</v>
      </c>
      <c r="I83" s="3">
        <v>3400000</v>
      </c>
    </row>
    <row r="84" spans="1:9" ht="24.75" customHeight="1">
      <c r="A84" s="6">
        <v>82</v>
      </c>
      <c r="B84" s="8" t="s">
        <v>118</v>
      </c>
      <c r="C84" s="9">
        <v>36644</v>
      </c>
      <c r="D84" s="10" t="s">
        <v>110</v>
      </c>
      <c r="E84" s="12">
        <v>7.87</v>
      </c>
      <c r="F84" s="7" t="s">
        <v>108</v>
      </c>
      <c r="G84" s="7" t="s">
        <v>22</v>
      </c>
      <c r="H84" s="6">
        <v>680000</v>
      </c>
      <c r="I84" s="3">
        <v>3400000</v>
      </c>
    </row>
    <row r="85" spans="1:9" ht="24.75" customHeight="1">
      <c r="A85" s="6">
        <v>83</v>
      </c>
      <c r="B85" s="8" t="s">
        <v>119</v>
      </c>
      <c r="C85" s="9">
        <v>36860</v>
      </c>
      <c r="D85" s="10" t="s">
        <v>116</v>
      </c>
      <c r="E85" s="12">
        <v>7.76</v>
      </c>
      <c r="F85" s="7" t="s">
        <v>120</v>
      </c>
      <c r="G85" s="7" t="s">
        <v>22</v>
      </c>
      <c r="H85" s="6">
        <v>680000</v>
      </c>
      <c r="I85" s="3">
        <v>3400000</v>
      </c>
    </row>
    <row r="86" spans="1:9" ht="24.75" customHeight="1">
      <c r="A86" s="6">
        <v>84</v>
      </c>
      <c r="B86" s="8" t="s">
        <v>121</v>
      </c>
      <c r="C86" s="9">
        <v>36380</v>
      </c>
      <c r="D86" s="10" t="s">
        <v>110</v>
      </c>
      <c r="E86" s="12">
        <v>7.62</v>
      </c>
      <c r="F86" s="7" t="s">
        <v>108</v>
      </c>
      <c r="G86" s="7" t="s">
        <v>22</v>
      </c>
      <c r="H86" s="6">
        <v>680000</v>
      </c>
      <c r="I86" s="3">
        <v>3400000</v>
      </c>
    </row>
    <row r="87" spans="1:9" ht="24.75" customHeight="1">
      <c r="A87" s="6">
        <v>85</v>
      </c>
      <c r="B87" s="8" t="s">
        <v>122</v>
      </c>
      <c r="C87" s="9">
        <v>36783</v>
      </c>
      <c r="D87" s="10" t="s">
        <v>116</v>
      </c>
      <c r="E87" s="12">
        <v>7.61</v>
      </c>
      <c r="F87" s="7" t="s">
        <v>108</v>
      </c>
      <c r="G87" s="7" t="s">
        <v>22</v>
      </c>
      <c r="H87" s="6">
        <v>680000</v>
      </c>
      <c r="I87" s="3">
        <v>3400000</v>
      </c>
    </row>
    <row r="88" spans="1:9" ht="24.75" customHeight="1">
      <c r="A88" s="6">
        <v>86</v>
      </c>
      <c r="B88" s="8" t="s">
        <v>123</v>
      </c>
      <c r="C88" s="9">
        <v>36535</v>
      </c>
      <c r="D88" s="10" t="s">
        <v>110</v>
      </c>
      <c r="E88" s="12">
        <v>7.61</v>
      </c>
      <c r="F88" s="7" t="s">
        <v>108</v>
      </c>
      <c r="G88" s="7" t="s">
        <v>22</v>
      </c>
      <c r="H88" s="6">
        <v>680000</v>
      </c>
      <c r="I88" s="3">
        <v>3400000</v>
      </c>
    </row>
    <row r="89" spans="1:9" ht="24.75" customHeight="1">
      <c r="A89" s="6">
        <v>87</v>
      </c>
      <c r="B89" s="8" t="s">
        <v>124</v>
      </c>
      <c r="C89" s="9">
        <v>36857</v>
      </c>
      <c r="D89" s="10" t="s">
        <v>116</v>
      </c>
      <c r="E89" s="12">
        <v>7.6</v>
      </c>
      <c r="F89" s="7" t="s">
        <v>108</v>
      </c>
      <c r="G89" s="7" t="s">
        <v>22</v>
      </c>
      <c r="H89" s="6">
        <v>680000</v>
      </c>
      <c r="I89" s="3">
        <v>3400000</v>
      </c>
    </row>
    <row r="90" spans="1:9" ht="24.75" customHeight="1">
      <c r="A90" s="6">
        <v>88</v>
      </c>
      <c r="B90" s="8" t="s">
        <v>80</v>
      </c>
      <c r="C90" s="9">
        <v>35989</v>
      </c>
      <c r="D90" s="10" t="s">
        <v>116</v>
      </c>
      <c r="E90" s="12">
        <v>7.6</v>
      </c>
      <c r="F90" s="7" t="s">
        <v>108</v>
      </c>
      <c r="G90" s="7" t="s">
        <v>22</v>
      </c>
      <c r="H90" s="6">
        <v>680000</v>
      </c>
      <c r="I90" s="3">
        <v>3400000</v>
      </c>
    </row>
    <row r="91" spans="1:9" ht="24.75" customHeight="1">
      <c r="A91" s="6">
        <v>89</v>
      </c>
      <c r="B91" s="8" t="s">
        <v>125</v>
      </c>
      <c r="C91" s="9">
        <v>36405</v>
      </c>
      <c r="D91" s="10" t="s">
        <v>126</v>
      </c>
      <c r="E91" s="12">
        <v>8.74</v>
      </c>
      <c r="F91" s="11">
        <v>92</v>
      </c>
      <c r="G91" s="7" t="s">
        <v>127</v>
      </c>
      <c r="H91" s="6">
        <v>680000</v>
      </c>
      <c r="I91" s="3">
        <v>3650000</v>
      </c>
    </row>
    <row r="92" spans="1:9" ht="24.75" customHeight="1">
      <c r="A92" s="6">
        <v>90</v>
      </c>
      <c r="B92" s="8" t="s">
        <v>128</v>
      </c>
      <c r="C92" s="9">
        <v>35087</v>
      </c>
      <c r="D92" s="10" t="s">
        <v>129</v>
      </c>
      <c r="E92" s="12">
        <v>7.83</v>
      </c>
      <c r="F92" s="11">
        <v>92</v>
      </c>
      <c r="G92" s="7" t="s">
        <v>22</v>
      </c>
      <c r="H92" s="6">
        <v>680000</v>
      </c>
      <c r="I92" s="3">
        <v>3400000</v>
      </c>
    </row>
    <row r="93" spans="1:9" ht="24.75" customHeight="1">
      <c r="A93" s="6">
        <v>91</v>
      </c>
      <c r="B93" s="8" t="s">
        <v>130</v>
      </c>
      <c r="C93" s="9">
        <v>36910</v>
      </c>
      <c r="D93" s="10" t="s">
        <v>126</v>
      </c>
      <c r="E93" s="12">
        <v>7.77</v>
      </c>
      <c r="F93" s="11">
        <v>80</v>
      </c>
      <c r="G93" s="7" t="s">
        <v>22</v>
      </c>
      <c r="H93" s="6">
        <v>680000</v>
      </c>
      <c r="I93" s="3">
        <v>3400000</v>
      </c>
    </row>
    <row r="94" spans="1:9" ht="24.75" customHeight="1">
      <c r="A94" s="6">
        <v>92</v>
      </c>
      <c r="B94" s="8" t="s">
        <v>131</v>
      </c>
      <c r="C94" s="9">
        <v>37010</v>
      </c>
      <c r="D94" s="10" t="s">
        <v>129</v>
      </c>
      <c r="E94" s="12">
        <v>7.67</v>
      </c>
      <c r="F94" s="11">
        <v>82</v>
      </c>
      <c r="G94" s="7" t="s">
        <v>22</v>
      </c>
      <c r="H94" s="6">
        <v>680000</v>
      </c>
      <c r="I94" s="3">
        <v>3400000</v>
      </c>
    </row>
    <row r="95" spans="1:9" ht="24.75" customHeight="1">
      <c r="A95" s="6">
        <v>93</v>
      </c>
      <c r="B95" s="8" t="s">
        <v>132</v>
      </c>
      <c r="C95" s="9">
        <v>37039</v>
      </c>
      <c r="D95" s="10" t="s">
        <v>126</v>
      </c>
      <c r="E95" s="12">
        <v>7.63</v>
      </c>
      <c r="F95" s="11">
        <v>80</v>
      </c>
      <c r="G95" s="7" t="s">
        <v>22</v>
      </c>
      <c r="H95" s="6">
        <v>680000</v>
      </c>
      <c r="I95" s="3">
        <v>3400000</v>
      </c>
    </row>
    <row r="96" spans="1:9" ht="24.75" customHeight="1">
      <c r="A96" s="6">
        <v>94</v>
      </c>
      <c r="B96" s="8" t="s">
        <v>133</v>
      </c>
      <c r="C96" s="9">
        <v>36965</v>
      </c>
      <c r="D96" s="10" t="s">
        <v>126</v>
      </c>
      <c r="E96" s="12">
        <v>7.53</v>
      </c>
      <c r="F96" s="11">
        <v>84</v>
      </c>
      <c r="G96" s="7" t="s">
        <v>22</v>
      </c>
      <c r="H96" s="6">
        <v>680000</v>
      </c>
      <c r="I96" s="3">
        <v>3400000</v>
      </c>
    </row>
    <row r="97" spans="1:9" ht="24.75" customHeight="1">
      <c r="A97" s="6">
        <v>95</v>
      </c>
      <c r="B97" s="8" t="s">
        <v>134</v>
      </c>
      <c r="C97" s="9">
        <v>37101</v>
      </c>
      <c r="D97" s="10" t="s">
        <v>126</v>
      </c>
      <c r="E97" s="12">
        <v>7.51</v>
      </c>
      <c r="F97" s="11">
        <v>73</v>
      </c>
      <c r="G97" s="7" t="s">
        <v>22</v>
      </c>
      <c r="H97" s="6">
        <v>680000</v>
      </c>
      <c r="I97" s="3">
        <v>3400000</v>
      </c>
    </row>
    <row r="98" spans="1:9" ht="24.75" customHeight="1">
      <c r="A98" s="6">
        <v>96</v>
      </c>
      <c r="B98" s="8" t="s">
        <v>135</v>
      </c>
      <c r="C98" s="9">
        <v>36978</v>
      </c>
      <c r="D98" s="10" t="s">
        <v>126</v>
      </c>
      <c r="E98" s="12">
        <v>7.46</v>
      </c>
      <c r="F98" s="11">
        <v>81</v>
      </c>
      <c r="G98" s="7" t="s">
        <v>22</v>
      </c>
      <c r="H98" s="6">
        <v>680000</v>
      </c>
      <c r="I98" s="3">
        <v>3400000</v>
      </c>
    </row>
    <row r="99" spans="1:9" ht="24.75" customHeight="1">
      <c r="A99" s="6">
        <v>97</v>
      </c>
      <c r="B99" s="8" t="s">
        <v>136</v>
      </c>
      <c r="C99" s="9">
        <v>35951</v>
      </c>
      <c r="D99" s="10" t="s">
        <v>126</v>
      </c>
      <c r="E99" s="12">
        <v>7.35</v>
      </c>
      <c r="F99" s="11">
        <v>81</v>
      </c>
      <c r="G99" s="7" t="s">
        <v>22</v>
      </c>
      <c r="H99" s="6">
        <v>680000</v>
      </c>
      <c r="I99" s="3">
        <v>3400000</v>
      </c>
    </row>
    <row r="100" spans="1:9" ht="24.75" customHeight="1">
      <c r="A100" s="6">
        <v>98</v>
      </c>
      <c r="B100" s="8" t="s">
        <v>137</v>
      </c>
      <c r="C100" s="9">
        <v>36871</v>
      </c>
      <c r="D100" s="10" t="s">
        <v>129</v>
      </c>
      <c r="E100" s="12">
        <v>7.34</v>
      </c>
      <c r="F100" s="11">
        <v>81</v>
      </c>
      <c r="G100" s="7" t="s">
        <v>22</v>
      </c>
      <c r="H100" s="6">
        <v>680000</v>
      </c>
      <c r="I100" s="3">
        <v>3400000</v>
      </c>
    </row>
    <row r="101" spans="1:9" ht="24.75" customHeight="1">
      <c r="A101" s="6">
        <v>99</v>
      </c>
      <c r="B101" s="8" t="s">
        <v>138</v>
      </c>
      <c r="C101" s="9">
        <v>37197</v>
      </c>
      <c r="D101" s="10" t="s">
        <v>139</v>
      </c>
      <c r="E101" s="12">
        <v>7.34</v>
      </c>
      <c r="F101" s="11">
        <v>74</v>
      </c>
      <c r="G101" s="7" t="s">
        <v>22</v>
      </c>
      <c r="H101" s="6">
        <v>680000</v>
      </c>
      <c r="I101" s="3">
        <v>3400000</v>
      </c>
    </row>
    <row r="102" spans="1:9" ht="24.75" customHeight="1">
      <c r="A102" s="6">
        <v>100</v>
      </c>
      <c r="B102" s="8" t="s">
        <v>140</v>
      </c>
      <c r="C102" s="9">
        <v>36947</v>
      </c>
      <c r="D102" s="10" t="s">
        <v>141</v>
      </c>
      <c r="E102" s="12">
        <v>7.26</v>
      </c>
      <c r="F102" s="11">
        <v>80</v>
      </c>
      <c r="G102" s="7" t="s">
        <v>22</v>
      </c>
      <c r="H102" s="6">
        <v>680000</v>
      </c>
      <c r="I102" s="3">
        <v>3400000</v>
      </c>
    </row>
    <row r="103" spans="1:9" ht="24.75" customHeight="1">
      <c r="A103" s="6">
        <v>101</v>
      </c>
      <c r="B103" s="8" t="s">
        <v>142</v>
      </c>
      <c r="C103" s="9">
        <v>37061</v>
      </c>
      <c r="D103" s="10" t="s">
        <v>126</v>
      </c>
      <c r="E103" s="12">
        <v>7.25</v>
      </c>
      <c r="F103" s="11">
        <v>72</v>
      </c>
      <c r="G103" s="7" t="s">
        <v>22</v>
      </c>
      <c r="H103" s="6">
        <v>680000</v>
      </c>
      <c r="I103" s="3">
        <v>3400000</v>
      </c>
    </row>
    <row r="104" spans="1:9" ht="24.75" customHeight="1">
      <c r="A104" s="6">
        <v>102</v>
      </c>
      <c r="B104" s="8" t="s">
        <v>143</v>
      </c>
      <c r="C104" s="9">
        <v>37186</v>
      </c>
      <c r="D104" s="10" t="s">
        <v>139</v>
      </c>
      <c r="E104" s="12">
        <v>7.16</v>
      </c>
      <c r="F104" s="11">
        <v>76</v>
      </c>
      <c r="G104" s="7" t="s">
        <v>22</v>
      </c>
      <c r="H104" s="6">
        <v>680000</v>
      </c>
      <c r="I104" s="3">
        <v>3400000</v>
      </c>
    </row>
    <row r="105" spans="1:9" ht="24.75" customHeight="1">
      <c r="A105" s="6">
        <v>103</v>
      </c>
      <c r="B105" s="8" t="s">
        <v>144</v>
      </c>
      <c r="C105" s="9">
        <v>36801</v>
      </c>
      <c r="D105" s="10" t="s">
        <v>145</v>
      </c>
      <c r="E105" s="12">
        <v>8.4600000000000009</v>
      </c>
      <c r="F105" s="7" t="s">
        <v>146</v>
      </c>
      <c r="G105" s="7" t="s">
        <v>127</v>
      </c>
      <c r="H105" s="6">
        <v>565000</v>
      </c>
      <c r="I105" s="3">
        <v>3075000</v>
      </c>
    </row>
    <row r="106" spans="1:9" ht="24.75" customHeight="1">
      <c r="A106" s="6">
        <v>104</v>
      </c>
      <c r="B106" s="8" t="s">
        <v>147</v>
      </c>
      <c r="C106" s="9">
        <v>35217</v>
      </c>
      <c r="D106" s="10" t="s">
        <v>145</v>
      </c>
      <c r="E106" s="12">
        <v>8.3800000000000008</v>
      </c>
      <c r="F106" s="7" t="s">
        <v>106</v>
      </c>
      <c r="G106" s="7" t="s">
        <v>127</v>
      </c>
      <c r="H106" s="6">
        <v>565000</v>
      </c>
      <c r="I106" s="3">
        <v>3075000</v>
      </c>
    </row>
    <row r="107" spans="1:9" ht="24.75" customHeight="1">
      <c r="A107" s="6">
        <v>105</v>
      </c>
      <c r="B107" s="8" t="s">
        <v>148</v>
      </c>
      <c r="C107" s="9">
        <v>36790</v>
      </c>
      <c r="D107" s="10" t="s">
        <v>149</v>
      </c>
      <c r="E107" s="12">
        <v>8.34</v>
      </c>
      <c r="F107" s="7" t="s">
        <v>150</v>
      </c>
      <c r="G107" s="7" t="s">
        <v>127</v>
      </c>
      <c r="H107" s="6">
        <v>565000</v>
      </c>
      <c r="I107" s="3">
        <v>3075000</v>
      </c>
    </row>
    <row r="108" spans="1:9" ht="24.75" customHeight="1">
      <c r="A108" s="6">
        <v>106</v>
      </c>
      <c r="B108" s="8" t="s">
        <v>151</v>
      </c>
      <c r="C108" s="9">
        <v>36691</v>
      </c>
      <c r="D108" s="10" t="s">
        <v>152</v>
      </c>
      <c r="E108" s="12">
        <v>8.33</v>
      </c>
      <c r="F108" s="7" t="s">
        <v>106</v>
      </c>
      <c r="G108" s="7" t="s">
        <v>127</v>
      </c>
      <c r="H108" s="6">
        <v>565000</v>
      </c>
      <c r="I108" s="3">
        <v>3075000</v>
      </c>
    </row>
    <row r="109" spans="1:9" ht="24.75" customHeight="1">
      <c r="A109" s="6">
        <v>107</v>
      </c>
      <c r="B109" s="8" t="s">
        <v>153</v>
      </c>
      <c r="C109" s="9">
        <v>36527</v>
      </c>
      <c r="D109" s="10" t="s">
        <v>149</v>
      </c>
      <c r="E109" s="12">
        <v>8.2200000000000006</v>
      </c>
      <c r="F109" s="7" t="s">
        <v>154</v>
      </c>
      <c r="G109" s="7" t="s">
        <v>127</v>
      </c>
      <c r="H109" s="6">
        <v>565000</v>
      </c>
      <c r="I109" s="3">
        <v>3075000</v>
      </c>
    </row>
    <row r="110" spans="1:9" ht="24.75" customHeight="1">
      <c r="A110" s="6">
        <v>108</v>
      </c>
      <c r="B110" s="8" t="s">
        <v>155</v>
      </c>
      <c r="C110" s="9">
        <v>36689</v>
      </c>
      <c r="D110" s="10" t="s">
        <v>149</v>
      </c>
      <c r="E110" s="12">
        <v>8.2100000000000009</v>
      </c>
      <c r="F110" s="7" t="s">
        <v>106</v>
      </c>
      <c r="G110" s="7" t="s">
        <v>127</v>
      </c>
      <c r="H110" s="6">
        <v>565000</v>
      </c>
      <c r="I110" s="3">
        <v>3075000</v>
      </c>
    </row>
    <row r="111" spans="1:9" ht="24.75" customHeight="1">
      <c r="A111" s="6">
        <v>109</v>
      </c>
      <c r="B111" s="8" t="s">
        <v>156</v>
      </c>
      <c r="C111" s="9">
        <v>36698</v>
      </c>
      <c r="D111" s="10" t="s">
        <v>149</v>
      </c>
      <c r="E111" s="12">
        <v>8.19</v>
      </c>
      <c r="F111" s="7" t="s">
        <v>106</v>
      </c>
      <c r="G111" s="7" t="s">
        <v>127</v>
      </c>
      <c r="H111" s="6">
        <v>565000</v>
      </c>
      <c r="I111" s="3">
        <v>3075000</v>
      </c>
    </row>
    <row r="112" spans="1:9" ht="24.75" customHeight="1">
      <c r="A112" s="6">
        <v>110</v>
      </c>
      <c r="B112" s="8" t="s">
        <v>157</v>
      </c>
      <c r="C112" s="9">
        <v>36534</v>
      </c>
      <c r="D112" s="10" t="s">
        <v>149</v>
      </c>
      <c r="E112" s="12">
        <v>8.18</v>
      </c>
      <c r="F112" s="7" t="s">
        <v>108</v>
      </c>
      <c r="G112" s="7" t="s">
        <v>127</v>
      </c>
      <c r="H112" s="6">
        <v>565000</v>
      </c>
      <c r="I112" s="3">
        <v>3075000</v>
      </c>
    </row>
    <row r="113" spans="1:9" ht="24.75" customHeight="1">
      <c r="A113" s="6">
        <v>111</v>
      </c>
      <c r="B113" s="8" t="s">
        <v>158</v>
      </c>
      <c r="C113" s="9">
        <v>36573</v>
      </c>
      <c r="D113" s="10" t="s">
        <v>152</v>
      </c>
      <c r="E113" s="12">
        <v>8.07</v>
      </c>
      <c r="F113" s="7" t="s">
        <v>159</v>
      </c>
      <c r="G113" s="7" t="s">
        <v>127</v>
      </c>
      <c r="H113" s="6">
        <v>565000</v>
      </c>
      <c r="I113" s="3">
        <v>3075000</v>
      </c>
    </row>
    <row r="114" spans="1:9" ht="24.75" customHeight="1">
      <c r="A114" s="6">
        <v>112</v>
      </c>
      <c r="B114" s="8" t="s">
        <v>160</v>
      </c>
      <c r="C114" s="9">
        <v>35538</v>
      </c>
      <c r="D114" s="10" t="s">
        <v>149</v>
      </c>
      <c r="E114" s="12">
        <v>8.06</v>
      </c>
      <c r="F114" s="7" t="s">
        <v>108</v>
      </c>
      <c r="G114" s="7" t="s">
        <v>127</v>
      </c>
      <c r="H114" s="6">
        <v>565000</v>
      </c>
      <c r="I114" s="3">
        <v>3075000</v>
      </c>
    </row>
    <row r="115" spans="1:9" ht="24.75" customHeight="1">
      <c r="A115" s="6">
        <v>113</v>
      </c>
      <c r="B115" s="8" t="s">
        <v>161</v>
      </c>
      <c r="C115" s="9">
        <v>36283</v>
      </c>
      <c r="D115" s="10" t="s">
        <v>149</v>
      </c>
      <c r="E115" s="12">
        <v>8</v>
      </c>
      <c r="F115" s="7" t="s">
        <v>120</v>
      </c>
      <c r="G115" s="7" t="s">
        <v>127</v>
      </c>
      <c r="H115" s="6">
        <v>565000</v>
      </c>
      <c r="I115" s="3">
        <v>3075000</v>
      </c>
    </row>
    <row r="116" spans="1:9" ht="24.75" customHeight="1">
      <c r="A116" s="6">
        <v>114</v>
      </c>
      <c r="B116" s="8" t="s">
        <v>162</v>
      </c>
      <c r="C116" s="9">
        <v>37104</v>
      </c>
      <c r="D116" s="10" t="s">
        <v>163</v>
      </c>
      <c r="E116" s="12">
        <v>8.64</v>
      </c>
      <c r="F116" s="11">
        <v>90</v>
      </c>
      <c r="G116" s="7" t="s">
        <v>127</v>
      </c>
      <c r="H116" s="6">
        <v>565000</v>
      </c>
      <c r="I116" s="3">
        <v>3075000</v>
      </c>
    </row>
    <row r="117" spans="1:9" ht="24.75" customHeight="1">
      <c r="A117" s="6">
        <v>115</v>
      </c>
      <c r="B117" s="8" t="s">
        <v>164</v>
      </c>
      <c r="C117" s="9">
        <v>35614</v>
      </c>
      <c r="D117" s="10" t="s">
        <v>165</v>
      </c>
      <c r="E117" s="12">
        <v>7.84</v>
      </c>
      <c r="F117" s="11">
        <v>94</v>
      </c>
      <c r="G117" s="7" t="s">
        <v>22</v>
      </c>
      <c r="H117" s="6">
        <v>565000</v>
      </c>
      <c r="I117" s="3">
        <v>2825000</v>
      </c>
    </row>
    <row r="118" spans="1:9" ht="24.75" customHeight="1">
      <c r="A118" s="6">
        <v>116</v>
      </c>
      <c r="B118" s="8" t="s">
        <v>166</v>
      </c>
      <c r="C118" s="9">
        <v>35621</v>
      </c>
      <c r="D118" s="10" t="s">
        <v>165</v>
      </c>
      <c r="E118" s="12">
        <v>7.8</v>
      </c>
      <c r="F118" s="11">
        <v>86</v>
      </c>
      <c r="G118" s="7" t="s">
        <v>22</v>
      </c>
      <c r="H118" s="6">
        <v>565000</v>
      </c>
      <c r="I118" s="3">
        <v>2825000</v>
      </c>
    </row>
    <row r="119" spans="1:9" ht="24.75" customHeight="1">
      <c r="A119" s="6">
        <v>117</v>
      </c>
      <c r="B119" s="8" t="s">
        <v>167</v>
      </c>
      <c r="C119" s="9">
        <v>35448</v>
      </c>
      <c r="D119" s="10" t="s">
        <v>163</v>
      </c>
      <c r="E119" s="12">
        <v>7.72</v>
      </c>
      <c r="F119" s="11">
        <v>90</v>
      </c>
      <c r="G119" s="7" t="s">
        <v>22</v>
      </c>
      <c r="H119" s="6">
        <v>565000</v>
      </c>
      <c r="I119" s="3">
        <v>2825000</v>
      </c>
    </row>
    <row r="120" spans="1:9" ht="24.75" customHeight="1">
      <c r="A120" s="6">
        <v>118</v>
      </c>
      <c r="B120" s="8" t="s">
        <v>168</v>
      </c>
      <c r="C120" s="9">
        <v>36959</v>
      </c>
      <c r="D120" s="10" t="s">
        <v>165</v>
      </c>
      <c r="E120" s="12">
        <v>7.62</v>
      </c>
      <c r="F120" s="11">
        <v>85</v>
      </c>
      <c r="G120" s="7" t="s">
        <v>22</v>
      </c>
      <c r="H120" s="6">
        <v>565000</v>
      </c>
      <c r="I120" s="3">
        <v>2825000</v>
      </c>
    </row>
    <row r="121" spans="1:9" ht="24.75" customHeight="1">
      <c r="A121" s="6">
        <v>119</v>
      </c>
      <c r="B121" s="8" t="s">
        <v>169</v>
      </c>
      <c r="C121" s="9">
        <v>37007</v>
      </c>
      <c r="D121" s="10" t="s">
        <v>170</v>
      </c>
      <c r="E121" s="12">
        <v>7.55</v>
      </c>
      <c r="F121" s="11">
        <v>93</v>
      </c>
      <c r="G121" s="7" t="s">
        <v>22</v>
      </c>
      <c r="H121" s="6">
        <v>565000</v>
      </c>
      <c r="I121" s="3">
        <v>2825000</v>
      </c>
    </row>
    <row r="122" spans="1:9" ht="24.75" customHeight="1">
      <c r="A122" s="6">
        <v>120</v>
      </c>
      <c r="B122" s="8" t="s">
        <v>171</v>
      </c>
      <c r="C122" s="9">
        <v>36868</v>
      </c>
      <c r="D122" s="10" t="s">
        <v>165</v>
      </c>
      <c r="E122" s="12">
        <v>7.41</v>
      </c>
      <c r="F122" s="11">
        <v>82</v>
      </c>
      <c r="G122" s="7" t="s">
        <v>22</v>
      </c>
      <c r="H122" s="6">
        <v>565000</v>
      </c>
      <c r="I122" s="3">
        <v>2825000</v>
      </c>
    </row>
    <row r="123" spans="1:9" ht="24.75" customHeight="1">
      <c r="A123" s="6">
        <v>121</v>
      </c>
      <c r="B123" s="8" t="s">
        <v>172</v>
      </c>
      <c r="C123" s="9">
        <v>37105</v>
      </c>
      <c r="D123" s="10" t="s">
        <v>163</v>
      </c>
      <c r="E123" s="12">
        <v>7.4</v>
      </c>
      <c r="F123" s="11">
        <v>80</v>
      </c>
      <c r="G123" s="7" t="s">
        <v>22</v>
      </c>
      <c r="H123" s="6">
        <v>565000</v>
      </c>
      <c r="I123" s="3">
        <v>2825000</v>
      </c>
    </row>
    <row r="124" spans="1:9" ht="24.75" customHeight="1">
      <c r="A124" s="6">
        <v>122</v>
      </c>
      <c r="B124" s="8" t="s">
        <v>173</v>
      </c>
      <c r="C124" s="9">
        <v>36428</v>
      </c>
      <c r="D124" s="10" t="s">
        <v>163</v>
      </c>
      <c r="E124" s="12">
        <v>7.37</v>
      </c>
      <c r="F124" s="11">
        <v>83</v>
      </c>
      <c r="G124" s="7" t="s">
        <v>22</v>
      </c>
      <c r="H124" s="6">
        <v>565000</v>
      </c>
      <c r="I124" s="3">
        <v>2825000</v>
      </c>
    </row>
    <row r="125" spans="1:9" ht="24.75" customHeight="1">
      <c r="A125" s="6">
        <v>123</v>
      </c>
      <c r="B125" s="8" t="s">
        <v>174</v>
      </c>
      <c r="C125" s="9">
        <v>36714</v>
      </c>
      <c r="D125" s="10" t="s">
        <v>170</v>
      </c>
      <c r="E125" s="12">
        <v>7.29</v>
      </c>
      <c r="F125" s="11">
        <v>85</v>
      </c>
      <c r="G125" s="7" t="s">
        <v>22</v>
      </c>
      <c r="H125" s="6">
        <v>565000</v>
      </c>
      <c r="I125" s="3">
        <v>2825000</v>
      </c>
    </row>
    <row r="126" spans="1:9" ht="24.75" customHeight="1">
      <c r="A126" s="6">
        <v>124</v>
      </c>
      <c r="B126" s="8" t="s">
        <v>175</v>
      </c>
      <c r="C126" s="9">
        <v>36376</v>
      </c>
      <c r="D126" s="10" t="s">
        <v>176</v>
      </c>
      <c r="E126" s="12">
        <v>8.51</v>
      </c>
      <c r="F126" s="7" t="s">
        <v>106</v>
      </c>
      <c r="G126" s="7" t="s">
        <v>127</v>
      </c>
      <c r="H126" s="6">
        <v>680000</v>
      </c>
      <c r="I126" s="3">
        <v>3650000</v>
      </c>
    </row>
    <row r="127" spans="1:9" ht="24.75" customHeight="1">
      <c r="A127" s="6">
        <v>125</v>
      </c>
      <c r="B127" s="8" t="s">
        <v>95</v>
      </c>
      <c r="C127" s="9">
        <v>36588</v>
      </c>
      <c r="D127" s="10" t="s">
        <v>177</v>
      </c>
      <c r="E127" s="12">
        <v>8.34</v>
      </c>
      <c r="F127" s="7" t="s">
        <v>106</v>
      </c>
      <c r="G127" s="7" t="s">
        <v>127</v>
      </c>
      <c r="H127" s="6">
        <v>680000</v>
      </c>
      <c r="I127" s="3">
        <v>3650000</v>
      </c>
    </row>
    <row r="128" spans="1:9" ht="24.75" customHeight="1">
      <c r="A128" s="6">
        <v>126</v>
      </c>
      <c r="B128" s="8" t="s">
        <v>178</v>
      </c>
      <c r="C128" s="9">
        <v>36580</v>
      </c>
      <c r="D128" s="10" t="s">
        <v>176</v>
      </c>
      <c r="E128" s="12">
        <v>8.27</v>
      </c>
      <c r="F128" s="7" t="s">
        <v>106</v>
      </c>
      <c r="G128" s="7" t="s">
        <v>127</v>
      </c>
      <c r="H128" s="6">
        <v>680000</v>
      </c>
      <c r="I128" s="3">
        <v>3650000</v>
      </c>
    </row>
    <row r="129" spans="1:9" ht="24.75" customHeight="1">
      <c r="A129" s="6">
        <v>127</v>
      </c>
      <c r="B129" s="8" t="s">
        <v>179</v>
      </c>
      <c r="C129" s="9">
        <v>36572</v>
      </c>
      <c r="D129" s="10" t="s">
        <v>177</v>
      </c>
      <c r="E129" s="12">
        <v>8.24</v>
      </c>
      <c r="F129" s="7" t="s">
        <v>106</v>
      </c>
      <c r="G129" s="7" t="s">
        <v>127</v>
      </c>
      <c r="H129" s="6">
        <v>680000</v>
      </c>
      <c r="I129" s="3">
        <v>3650000</v>
      </c>
    </row>
    <row r="130" spans="1:9" ht="24.75" customHeight="1">
      <c r="A130" s="6">
        <v>128</v>
      </c>
      <c r="B130" s="8" t="s">
        <v>95</v>
      </c>
      <c r="C130" s="9">
        <v>36642</v>
      </c>
      <c r="D130" s="10" t="s">
        <v>177</v>
      </c>
      <c r="E130" s="12">
        <v>8.11</v>
      </c>
      <c r="F130" s="7" t="s">
        <v>106</v>
      </c>
      <c r="G130" s="7" t="s">
        <v>127</v>
      </c>
      <c r="H130" s="6">
        <v>680000</v>
      </c>
      <c r="I130" s="3">
        <v>3650000</v>
      </c>
    </row>
    <row r="131" spans="1:9" ht="24.75" customHeight="1">
      <c r="A131" s="6">
        <v>129</v>
      </c>
      <c r="B131" s="8" t="s">
        <v>180</v>
      </c>
      <c r="C131" s="9">
        <v>36878</v>
      </c>
      <c r="D131" s="10" t="s">
        <v>177</v>
      </c>
      <c r="E131" s="12">
        <v>8.0299999999999994</v>
      </c>
      <c r="F131" s="7" t="s">
        <v>181</v>
      </c>
      <c r="G131" s="7" t="s">
        <v>127</v>
      </c>
      <c r="H131" s="6">
        <v>680000</v>
      </c>
      <c r="I131" s="3">
        <v>3650000</v>
      </c>
    </row>
    <row r="132" spans="1:9" ht="24.75" customHeight="1">
      <c r="A132" s="6">
        <v>130</v>
      </c>
      <c r="B132" s="8" t="s">
        <v>182</v>
      </c>
      <c r="C132" s="9">
        <v>36765</v>
      </c>
      <c r="D132" s="10" t="s">
        <v>176</v>
      </c>
      <c r="E132" s="12">
        <v>8</v>
      </c>
      <c r="F132" s="7" t="s">
        <v>108</v>
      </c>
      <c r="G132" s="7" t="s">
        <v>127</v>
      </c>
      <c r="H132" s="6">
        <v>680000</v>
      </c>
      <c r="I132" s="3">
        <v>3650000</v>
      </c>
    </row>
    <row r="133" spans="1:9" ht="24.75" customHeight="1">
      <c r="A133" s="6">
        <v>131</v>
      </c>
      <c r="B133" s="8" t="s">
        <v>183</v>
      </c>
      <c r="C133" s="9">
        <v>37235</v>
      </c>
      <c r="D133" s="10" t="s">
        <v>184</v>
      </c>
      <c r="E133" s="12">
        <v>7.17</v>
      </c>
      <c r="F133" s="11">
        <v>80</v>
      </c>
      <c r="G133" s="7" t="s">
        <v>22</v>
      </c>
      <c r="H133" s="6">
        <v>680000</v>
      </c>
      <c r="I133" s="3">
        <v>3400000</v>
      </c>
    </row>
    <row r="134" spans="1:9" ht="24.75" customHeight="1">
      <c r="A134" s="6">
        <v>132</v>
      </c>
      <c r="B134" s="8" t="s">
        <v>185</v>
      </c>
      <c r="C134" s="9">
        <v>37041</v>
      </c>
      <c r="D134" s="10" t="s">
        <v>186</v>
      </c>
      <c r="E134" s="12">
        <v>7.13</v>
      </c>
      <c r="F134" s="11">
        <v>80</v>
      </c>
      <c r="G134" s="7" t="s">
        <v>22</v>
      </c>
      <c r="H134" s="6">
        <v>680000</v>
      </c>
      <c r="I134" s="3">
        <v>3400000</v>
      </c>
    </row>
    <row r="135" spans="1:9" ht="24.75" customHeight="1">
      <c r="A135" s="6">
        <v>133</v>
      </c>
      <c r="B135" s="8" t="s">
        <v>187</v>
      </c>
      <c r="C135" s="9">
        <v>37119</v>
      </c>
      <c r="D135" s="10" t="s">
        <v>184</v>
      </c>
      <c r="E135" s="12">
        <v>7.01</v>
      </c>
      <c r="F135" s="11">
        <v>72</v>
      </c>
      <c r="G135" s="7" t="s">
        <v>22</v>
      </c>
      <c r="H135" s="6">
        <v>680000</v>
      </c>
      <c r="I135" s="3">
        <v>3400000</v>
      </c>
    </row>
    <row r="136" spans="1:9" ht="24.75" customHeight="1">
      <c r="A136" s="6">
        <v>134</v>
      </c>
      <c r="B136" s="8" t="s">
        <v>188</v>
      </c>
      <c r="C136" s="9">
        <v>36884</v>
      </c>
      <c r="D136" s="10" t="s">
        <v>189</v>
      </c>
      <c r="E136" s="12">
        <v>8.11</v>
      </c>
      <c r="F136" s="7" t="s">
        <v>114</v>
      </c>
      <c r="G136" s="7" t="s">
        <v>127</v>
      </c>
      <c r="H136" s="6">
        <v>680000</v>
      </c>
      <c r="I136" s="3">
        <v>3650000</v>
      </c>
    </row>
    <row r="137" spans="1:9" ht="24.75" customHeight="1">
      <c r="A137" s="6">
        <v>135</v>
      </c>
      <c r="B137" s="8" t="s">
        <v>190</v>
      </c>
      <c r="C137" s="9">
        <v>36211</v>
      </c>
      <c r="D137" s="10" t="s">
        <v>191</v>
      </c>
      <c r="E137" s="12">
        <v>7.76</v>
      </c>
      <c r="F137" s="7" t="s">
        <v>111</v>
      </c>
      <c r="G137" s="7" t="s">
        <v>22</v>
      </c>
      <c r="H137" s="6">
        <v>680000</v>
      </c>
      <c r="I137" s="3">
        <v>3400000</v>
      </c>
    </row>
    <row r="138" spans="1:9" ht="24.75" customHeight="1">
      <c r="A138" s="6">
        <v>136</v>
      </c>
      <c r="B138" s="8" t="s">
        <v>192</v>
      </c>
      <c r="C138" s="9">
        <v>36450</v>
      </c>
      <c r="D138" s="10" t="s">
        <v>189</v>
      </c>
      <c r="E138" s="12">
        <v>7.69</v>
      </c>
      <c r="F138" s="7" t="s">
        <v>120</v>
      </c>
      <c r="G138" s="7" t="s">
        <v>22</v>
      </c>
      <c r="H138" s="6">
        <v>680000</v>
      </c>
      <c r="I138" s="3">
        <v>3400000</v>
      </c>
    </row>
    <row r="139" spans="1:9" ht="24.75" customHeight="1">
      <c r="A139" s="6">
        <v>137</v>
      </c>
      <c r="B139" s="8" t="s">
        <v>193</v>
      </c>
      <c r="C139" s="9">
        <v>36590</v>
      </c>
      <c r="D139" s="10" t="s">
        <v>189</v>
      </c>
      <c r="E139" s="12">
        <v>7.67</v>
      </c>
      <c r="F139" s="7" t="s">
        <v>150</v>
      </c>
      <c r="G139" s="7" t="s">
        <v>22</v>
      </c>
      <c r="H139" s="6">
        <v>680000</v>
      </c>
      <c r="I139" s="3">
        <v>3400000</v>
      </c>
    </row>
    <row r="140" spans="1:9" ht="24.75" customHeight="1">
      <c r="A140" s="6">
        <v>138</v>
      </c>
      <c r="B140" s="8" t="s">
        <v>194</v>
      </c>
      <c r="C140" s="9">
        <v>35132</v>
      </c>
      <c r="D140" s="10" t="s">
        <v>191</v>
      </c>
      <c r="E140" s="12">
        <v>7.57</v>
      </c>
      <c r="F140" s="7" t="s">
        <v>195</v>
      </c>
      <c r="G140" s="7" t="s">
        <v>22</v>
      </c>
      <c r="H140" s="6">
        <v>680000</v>
      </c>
      <c r="I140" s="3">
        <v>3400000</v>
      </c>
    </row>
    <row r="141" spans="1:9" ht="24.75" customHeight="1">
      <c r="A141" s="6">
        <v>139</v>
      </c>
      <c r="B141" s="8" t="s">
        <v>196</v>
      </c>
      <c r="C141" s="9">
        <v>36648</v>
      </c>
      <c r="D141" s="10" t="s">
        <v>191</v>
      </c>
      <c r="E141" s="12">
        <v>7.55</v>
      </c>
      <c r="F141" s="7" t="s">
        <v>181</v>
      </c>
      <c r="G141" s="7" t="s">
        <v>22</v>
      </c>
      <c r="H141" s="6">
        <v>680000</v>
      </c>
      <c r="I141" s="3">
        <v>3400000</v>
      </c>
    </row>
    <row r="142" spans="1:9" ht="24.75" customHeight="1">
      <c r="A142" s="6">
        <v>140</v>
      </c>
      <c r="B142" s="8" t="s">
        <v>197</v>
      </c>
      <c r="C142" s="9">
        <v>36854</v>
      </c>
      <c r="D142" s="10" t="s">
        <v>189</v>
      </c>
      <c r="E142" s="12">
        <v>7.54</v>
      </c>
      <c r="F142" s="7" t="s">
        <v>150</v>
      </c>
      <c r="G142" s="7" t="s">
        <v>22</v>
      </c>
      <c r="H142" s="6">
        <v>680000</v>
      </c>
      <c r="I142" s="3">
        <v>3400000</v>
      </c>
    </row>
    <row r="143" spans="1:9" ht="24.75" customHeight="1">
      <c r="A143" s="6">
        <v>141</v>
      </c>
      <c r="B143" s="8" t="s">
        <v>198</v>
      </c>
      <c r="C143" s="9">
        <v>36661</v>
      </c>
      <c r="D143" s="10" t="s">
        <v>189</v>
      </c>
      <c r="E143" s="12">
        <v>7.48</v>
      </c>
      <c r="F143" s="7" t="s">
        <v>150</v>
      </c>
      <c r="G143" s="7" t="s">
        <v>22</v>
      </c>
      <c r="H143" s="6">
        <v>680000</v>
      </c>
      <c r="I143" s="3">
        <v>3400000</v>
      </c>
    </row>
    <row r="144" spans="1:9" ht="24.75" customHeight="1">
      <c r="A144" s="6">
        <v>142</v>
      </c>
      <c r="B144" s="8" t="s">
        <v>199</v>
      </c>
      <c r="C144" s="9">
        <v>36384</v>
      </c>
      <c r="D144" s="10" t="s">
        <v>200</v>
      </c>
      <c r="E144" s="12">
        <v>7.39</v>
      </c>
      <c r="F144" s="7" t="s">
        <v>201</v>
      </c>
      <c r="G144" s="7" t="s">
        <v>22</v>
      </c>
      <c r="H144" s="6">
        <v>680000</v>
      </c>
      <c r="I144" s="3">
        <v>3400000</v>
      </c>
    </row>
    <row r="145" spans="1:9" ht="24.75" customHeight="1">
      <c r="A145" s="6">
        <v>143</v>
      </c>
      <c r="B145" s="8" t="s">
        <v>202</v>
      </c>
      <c r="C145" s="9">
        <v>36736</v>
      </c>
      <c r="D145" s="10" t="s">
        <v>200</v>
      </c>
      <c r="E145" s="12">
        <v>7.32</v>
      </c>
      <c r="F145" s="7" t="s">
        <v>108</v>
      </c>
      <c r="G145" s="7" t="s">
        <v>22</v>
      </c>
      <c r="H145" s="6">
        <v>680000</v>
      </c>
      <c r="I145" s="3">
        <v>3400000</v>
      </c>
    </row>
    <row r="146" spans="1:9" ht="24.75" customHeight="1">
      <c r="A146" s="6">
        <v>144</v>
      </c>
      <c r="B146" s="8" t="s">
        <v>203</v>
      </c>
      <c r="C146" s="9">
        <v>36315</v>
      </c>
      <c r="D146" s="10" t="s">
        <v>204</v>
      </c>
      <c r="E146" s="12">
        <v>7.92</v>
      </c>
      <c r="F146" s="11">
        <v>84</v>
      </c>
      <c r="G146" s="7" t="s">
        <v>22</v>
      </c>
      <c r="H146" s="6">
        <v>680000</v>
      </c>
      <c r="I146" s="3">
        <v>3400000</v>
      </c>
    </row>
    <row r="147" spans="1:9" ht="24.75" customHeight="1">
      <c r="A147" s="6">
        <v>145</v>
      </c>
      <c r="B147" s="8" t="s">
        <v>205</v>
      </c>
      <c r="C147" s="9">
        <v>37074</v>
      </c>
      <c r="D147" s="10" t="s">
        <v>204</v>
      </c>
      <c r="E147" s="12">
        <v>7.7</v>
      </c>
      <c r="F147" s="11">
        <v>83</v>
      </c>
      <c r="G147" s="7" t="s">
        <v>22</v>
      </c>
      <c r="H147" s="6">
        <v>680000</v>
      </c>
      <c r="I147" s="3">
        <v>3400000</v>
      </c>
    </row>
    <row r="148" spans="1:9" ht="24.75" customHeight="1">
      <c r="A148" s="6">
        <v>146</v>
      </c>
      <c r="B148" s="8" t="s">
        <v>206</v>
      </c>
      <c r="C148" s="9">
        <v>35975</v>
      </c>
      <c r="D148" s="10" t="s">
        <v>207</v>
      </c>
      <c r="E148" s="12">
        <v>7.65</v>
      </c>
      <c r="F148" s="11">
        <v>82</v>
      </c>
      <c r="G148" s="7" t="s">
        <v>22</v>
      </c>
      <c r="H148" s="6">
        <v>680000</v>
      </c>
      <c r="I148" s="3">
        <v>3400000</v>
      </c>
    </row>
    <row r="149" spans="1:9" ht="24.75" customHeight="1">
      <c r="A149" s="6">
        <v>147</v>
      </c>
      <c r="B149" s="8" t="s">
        <v>208</v>
      </c>
      <c r="C149" s="9">
        <v>36119</v>
      </c>
      <c r="D149" s="10" t="s">
        <v>207</v>
      </c>
      <c r="E149" s="12">
        <v>7.61</v>
      </c>
      <c r="F149" s="11">
        <v>82</v>
      </c>
      <c r="G149" s="7" t="s">
        <v>22</v>
      </c>
      <c r="H149" s="6">
        <v>680000</v>
      </c>
      <c r="I149" s="3">
        <v>3400000</v>
      </c>
    </row>
    <row r="150" spans="1:9" ht="24.75" customHeight="1">
      <c r="A150" s="6">
        <v>148</v>
      </c>
      <c r="B150" s="8" t="s">
        <v>209</v>
      </c>
      <c r="C150" s="9">
        <v>35988</v>
      </c>
      <c r="D150" s="10" t="s">
        <v>210</v>
      </c>
      <c r="E150" s="12">
        <v>7.51</v>
      </c>
      <c r="F150" s="11">
        <v>81</v>
      </c>
      <c r="G150" s="7" t="s">
        <v>22</v>
      </c>
      <c r="H150" s="6">
        <v>680000</v>
      </c>
      <c r="I150" s="3">
        <v>3400000</v>
      </c>
    </row>
    <row r="151" spans="1:9" ht="24.75" customHeight="1">
      <c r="A151" s="6">
        <v>149</v>
      </c>
      <c r="B151" s="8" t="s">
        <v>211</v>
      </c>
      <c r="C151" s="9">
        <v>37116</v>
      </c>
      <c r="D151" s="10" t="s">
        <v>207</v>
      </c>
      <c r="E151" s="12">
        <v>7.45</v>
      </c>
      <c r="F151" s="11">
        <v>92</v>
      </c>
      <c r="G151" s="7" t="s">
        <v>22</v>
      </c>
      <c r="H151" s="6">
        <v>680000</v>
      </c>
      <c r="I151" s="3">
        <v>3400000</v>
      </c>
    </row>
    <row r="152" spans="1:9" ht="24.75" customHeight="1">
      <c r="A152" s="6">
        <v>150</v>
      </c>
      <c r="B152" s="8" t="s">
        <v>212</v>
      </c>
      <c r="C152" s="9">
        <v>36841</v>
      </c>
      <c r="D152" s="10" t="s">
        <v>213</v>
      </c>
      <c r="E152" s="12">
        <v>7.39</v>
      </c>
      <c r="F152" s="11">
        <v>90</v>
      </c>
      <c r="G152" s="7" t="s">
        <v>22</v>
      </c>
      <c r="H152" s="6">
        <v>680000</v>
      </c>
      <c r="I152" s="3">
        <v>3400000</v>
      </c>
    </row>
    <row r="153" spans="1:9" ht="24.75" customHeight="1">
      <c r="A153" s="6">
        <v>151</v>
      </c>
      <c r="B153" s="8" t="s">
        <v>214</v>
      </c>
      <c r="C153" s="9">
        <v>37231</v>
      </c>
      <c r="D153" s="10" t="s">
        <v>213</v>
      </c>
      <c r="E153" s="12">
        <v>7.38</v>
      </c>
      <c r="F153" s="11">
        <v>92</v>
      </c>
      <c r="G153" s="7" t="s">
        <v>22</v>
      </c>
      <c r="H153" s="6">
        <v>680000</v>
      </c>
      <c r="I153" s="3">
        <v>3400000</v>
      </c>
    </row>
    <row r="154" spans="1:9" ht="24.75" customHeight="1">
      <c r="A154" s="6">
        <v>152</v>
      </c>
      <c r="B154" s="8" t="s">
        <v>215</v>
      </c>
      <c r="C154" s="9">
        <v>37166</v>
      </c>
      <c r="D154" s="10" t="s">
        <v>207</v>
      </c>
      <c r="E154" s="12">
        <v>7.26</v>
      </c>
      <c r="F154" s="11">
        <v>92</v>
      </c>
      <c r="G154" s="7" t="s">
        <v>22</v>
      </c>
      <c r="H154" s="6">
        <v>680000</v>
      </c>
      <c r="I154" s="3">
        <v>3400000</v>
      </c>
    </row>
    <row r="155" spans="1:9" ht="24.75" customHeight="1">
      <c r="A155" s="6">
        <v>153</v>
      </c>
      <c r="B155" s="8" t="s">
        <v>216</v>
      </c>
      <c r="C155" s="9">
        <v>36900</v>
      </c>
      <c r="D155" s="10" t="s">
        <v>204</v>
      </c>
      <c r="E155" s="12">
        <v>7.22</v>
      </c>
      <c r="F155" s="11">
        <v>82</v>
      </c>
      <c r="G155" s="7" t="s">
        <v>22</v>
      </c>
      <c r="H155" s="6">
        <v>680000</v>
      </c>
      <c r="I155" s="3">
        <v>3400000</v>
      </c>
    </row>
    <row r="156" spans="1:9" ht="24.75" customHeight="1">
      <c r="A156" s="6">
        <v>154</v>
      </c>
      <c r="B156" s="8" t="s">
        <v>217</v>
      </c>
      <c r="C156" s="9">
        <v>37017</v>
      </c>
      <c r="D156" s="10" t="s">
        <v>204</v>
      </c>
      <c r="E156" s="12">
        <v>7.17</v>
      </c>
      <c r="F156" s="11">
        <v>80</v>
      </c>
      <c r="G156" s="7" t="s">
        <v>22</v>
      </c>
      <c r="H156" s="6">
        <v>680000</v>
      </c>
      <c r="I156" s="3">
        <v>3400000</v>
      </c>
    </row>
    <row r="157" spans="1:9" ht="24.75" customHeight="1">
      <c r="A157" s="6">
        <v>155</v>
      </c>
      <c r="B157" s="8" t="s">
        <v>218</v>
      </c>
      <c r="C157" s="9">
        <v>37122</v>
      </c>
      <c r="D157" s="10" t="s">
        <v>213</v>
      </c>
      <c r="E157" s="12">
        <v>7.16</v>
      </c>
      <c r="F157" s="11">
        <v>94</v>
      </c>
      <c r="G157" s="7" t="s">
        <v>22</v>
      </c>
      <c r="H157" s="6">
        <v>680000</v>
      </c>
      <c r="I157" s="3">
        <v>3400000</v>
      </c>
    </row>
    <row r="158" spans="1:9" ht="24.75" customHeight="1">
      <c r="A158" s="6">
        <v>156</v>
      </c>
      <c r="B158" s="8" t="s">
        <v>219</v>
      </c>
      <c r="C158" s="9">
        <v>35987</v>
      </c>
      <c r="D158" s="10" t="s">
        <v>207</v>
      </c>
      <c r="E158" s="12">
        <v>7.01</v>
      </c>
      <c r="F158" s="11">
        <v>82</v>
      </c>
      <c r="G158" s="7" t="s">
        <v>22</v>
      </c>
      <c r="H158" s="6">
        <v>680000</v>
      </c>
      <c r="I158" s="3">
        <v>3400000</v>
      </c>
    </row>
    <row r="159" spans="1:9" ht="24.75" customHeight="1">
      <c r="A159" s="6">
        <v>157</v>
      </c>
      <c r="B159" s="8" t="s">
        <v>220</v>
      </c>
      <c r="C159" s="9">
        <v>33007</v>
      </c>
      <c r="D159" s="10" t="s">
        <v>221</v>
      </c>
      <c r="E159" s="12">
        <v>8.83</v>
      </c>
      <c r="F159" s="11">
        <v>91</v>
      </c>
      <c r="G159" s="7" t="s">
        <v>14</v>
      </c>
      <c r="H159" s="6">
        <v>710000</v>
      </c>
      <c r="I159" s="3">
        <v>3800000</v>
      </c>
    </row>
    <row r="160" spans="1:9" ht="24.75" customHeight="1">
      <c r="A160" s="6">
        <v>158</v>
      </c>
      <c r="B160" s="8" t="s">
        <v>222</v>
      </c>
      <c r="C160" s="9">
        <v>36410</v>
      </c>
      <c r="D160" s="10" t="s">
        <v>221</v>
      </c>
      <c r="E160" s="12">
        <v>8.74</v>
      </c>
      <c r="F160" s="11">
        <v>89</v>
      </c>
      <c r="G160" s="7" t="s">
        <v>14</v>
      </c>
      <c r="H160" s="6">
        <v>710000</v>
      </c>
      <c r="I160" s="3">
        <v>3800000</v>
      </c>
    </row>
    <row r="161" spans="1:9" ht="24.75" customHeight="1">
      <c r="A161" s="6">
        <v>159</v>
      </c>
      <c r="B161" s="8" t="s">
        <v>223</v>
      </c>
      <c r="C161" s="9">
        <v>36380</v>
      </c>
      <c r="D161" s="10" t="s">
        <v>221</v>
      </c>
      <c r="E161" s="12">
        <v>8.58</v>
      </c>
      <c r="F161" s="11">
        <v>88</v>
      </c>
      <c r="G161" s="7" t="s">
        <v>14</v>
      </c>
      <c r="H161" s="6">
        <v>710000</v>
      </c>
      <c r="I161" s="3">
        <v>3800000</v>
      </c>
    </row>
    <row r="162" spans="1:9" ht="24.75" customHeight="1">
      <c r="A162" s="6">
        <v>160</v>
      </c>
      <c r="B162" s="8" t="s">
        <v>224</v>
      </c>
      <c r="C162" s="9">
        <v>36384</v>
      </c>
      <c r="D162" s="10" t="s">
        <v>221</v>
      </c>
      <c r="E162" s="12">
        <v>8.51</v>
      </c>
      <c r="F162" s="11">
        <v>92</v>
      </c>
      <c r="G162" s="7" t="s">
        <v>14</v>
      </c>
      <c r="H162" s="6">
        <v>710000</v>
      </c>
      <c r="I162" s="3">
        <v>3800000</v>
      </c>
    </row>
    <row r="163" spans="1:9" ht="24.75" customHeight="1">
      <c r="A163" s="15">
        <v>161</v>
      </c>
      <c r="B163" s="19" t="s">
        <v>225</v>
      </c>
      <c r="C163" s="20">
        <v>36410</v>
      </c>
      <c r="D163" s="21" t="s">
        <v>221</v>
      </c>
      <c r="E163" s="22">
        <v>8.2100000000000009</v>
      </c>
      <c r="F163" s="23" t="s">
        <v>154</v>
      </c>
      <c r="G163" s="23" t="s">
        <v>14</v>
      </c>
      <c r="H163" s="15">
        <v>710000</v>
      </c>
      <c r="I163" s="24">
        <v>3800000</v>
      </c>
    </row>
    <row r="164" spans="1:9" ht="24.75" customHeight="1">
      <c r="A164" s="6">
        <v>162</v>
      </c>
      <c r="B164" s="8" t="s">
        <v>226</v>
      </c>
      <c r="C164" s="9">
        <v>36226</v>
      </c>
      <c r="D164" s="10" t="s">
        <v>221</v>
      </c>
      <c r="E164" s="11">
        <v>8.07</v>
      </c>
      <c r="F164" s="7" t="s">
        <v>114</v>
      </c>
      <c r="G164" s="7" t="s">
        <v>14</v>
      </c>
      <c r="H164" s="6">
        <v>710000</v>
      </c>
      <c r="I164" s="3">
        <v>3800000</v>
      </c>
    </row>
    <row r="165" spans="1:9" ht="24.75" customHeight="1">
      <c r="A165" s="6">
        <v>163</v>
      </c>
      <c r="B165" s="8" t="s">
        <v>227</v>
      </c>
      <c r="C165" s="9">
        <v>36836</v>
      </c>
      <c r="D165" s="10" t="s">
        <v>228</v>
      </c>
      <c r="E165" s="12">
        <v>8.61</v>
      </c>
      <c r="F165" s="11">
        <v>90</v>
      </c>
      <c r="G165" s="7" t="s">
        <v>14</v>
      </c>
      <c r="H165" s="6">
        <v>710000</v>
      </c>
      <c r="I165" s="3">
        <v>3800000</v>
      </c>
    </row>
    <row r="166" spans="1:9" ht="24.75" customHeight="1">
      <c r="A166" s="6">
        <v>164</v>
      </c>
      <c r="B166" s="8" t="s">
        <v>229</v>
      </c>
      <c r="C166" s="9">
        <v>36729</v>
      </c>
      <c r="D166" s="10" t="s">
        <v>228</v>
      </c>
      <c r="E166" s="12">
        <v>8.3800000000000008</v>
      </c>
      <c r="F166" s="11">
        <v>90</v>
      </c>
      <c r="G166" s="7" t="s">
        <v>14</v>
      </c>
      <c r="H166" s="6">
        <v>710000</v>
      </c>
      <c r="I166" s="3">
        <v>3800000</v>
      </c>
    </row>
    <row r="167" spans="1:9" ht="24.75" customHeight="1">
      <c r="A167" s="6">
        <v>165</v>
      </c>
      <c r="B167" s="8" t="s">
        <v>230</v>
      </c>
      <c r="C167" s="9">
        <v>36403</v>
      </c>
      <c r="D167" s="10" t="s">
        <v>231</v>
      </c>
      <c r="E167" s="12">
        <v>8.75</v>
      </c>
      <c r="F167" s="7" t="s">
        <v>181</v>
      </c>
      <c r="G167" s="7" t="s">
        <v>14</v>
      </c>
      <c r="H167" s="6">
        <v>710000</v>
      </c>
      <c r="I167" s="3">
        <v>3800000</v>
      </c>
    </row>
    <row r="168" spans="1:9" ht="24.75" customHeight="1">
      <c r="A168" s="6">
        <v>166</v>
      </c>
      <c r="B168" s="8" t="s">
        <v>232</v>
      </c>
      <c r="C168" s="9">
        <v>36364</v>
      </c>
      <c r="D168" s="10" t="s">
        <v>233</v>
      </c>
      <c r="E168" s="12">
        <v>8.48</v>
      </c>
      <c r="F168" s="7" t="s">
        <v>234</v>
      </c>
      <c r="G168" s="7" t="s">
        <v>14</v>
      </c>
      <c r="H168" s="6">
        <v>710000</v>
      </c>
      <c r="I168" s="3">
        <v>3800000</v>
      </c>
    </row>
    <row r="169" spans="1:9" ht="24.75" customHeight="1">
      <c r="A169" s="6">
        <v>167</v>
      </c>
      <c r="B169" s="8" t="s">
        <v>235</v>
      </c>
      <c r="C169" s="9">
        <v>36384</v>
      </c>
      <c r="D169" s="10" t="s">
        <v>233</v>
      </c>
      <c r="E169" s="12">
        <v>8.32</v>
      </c>
      <c r="F169" s="7" t="s">
        <v>234</v>
      </c>
      <c r="G169" s="7" t="s">
        <v>14</v>
      </c>
      <c r="H169" s="6">
        <v>710000</v>
      </c>
      <c r="I169" s="3">
        <v>3800000</v>
      </c>
    </row>
    <row r="170" spans="1:9" ht="24.75" customHeight="1">
      <c r="A170" s="6">
        <v>168</v>
      </c>
      <c r="B170" s="8" t="s">
        <v>236</v>
      </c>
      <c r="C170" s="9">
        <v>36337</v>
      </c>
      <c r="D170" s="10" t="s">
        <v>231</v>
      </c>
      <c r="E170" s="12">
        <v>8.31</v>
      </c>
      <c r="F170" s="7" t="s">
        <v>111</v>
      </c>
      <c r="G170" s="7" t="s">
        <v>14</v>
      </c>
      <c r="H170" s="6">
        <v>710000</v>
      </c>
      <c r="I170" s="3">
        <v>3800000</v>
      </c>
    </row>
    <row r="171" spans="1:9" ht="24.75" customHeight="1">
      <c r="A171" s="6">
        <v>169</v>
      </c>
      <c r="B171" s="8" t="s">
        <v>237</v>
      </c>
      <c r="C171" s="9">
        <v>36394</v>
      </c>
      <c r="D171" s="10" t="s">
        <v>231</v>
      </c>
      <c r="E171" s="12">
        <v>8.11</v>
      </c>
      <c r="F171" s="7" t="s">
        <v>150</v>
      </c>
      <c r="G171" s="7" t="s">
        <v>14</v>
      </c>
      <c r="H171" s="6">
        <v>710000</v>
      </c>
      <c r="I171" s="3">
        <v>3800000</v>
      </c>
    </row>
    <row r="172" spans="1:9" ht="24.75" customHeight="1">
      <c r="A172" s="6">
        <v>170</v>
      </c>
      <c r="B172" s="8" t="s">
        <v>238</v>
      </c>
      <c r="C172" s="9">
        <v>36306</v>
      </c>
      <c r="D172" s="10" t="s">
        <v>239</v>
      </c>
      <c r="E172" s="12">
        <v>8.3800000000000008</v>
      </c>
      <c r="F172" s="11">
        <v>92</v>
      </c>
      <c r="G172" s="7" t="s">
        <v>14</v>
      </c>
      <c r="H172" s="6">
        <v>710000</v>
      </c>
      <c r="I172" s="3">
        <v>3800000</v>
      </c>
    </row>
    <row r="173" spans="1:9" ht="24.75" customHeight="1">
      <c r="A173" s="6">
        <v>171</v>
      </c>
      <c r="B173" s="8" t="s">
        <v>240</v>
      </c>
      <c r="C173" s="9">
        <v>36818</v>
      </c>
      <c r="D173" s="10" t="s">
        <v>241</v>
      </c>
      <c r="E173" s="12">
        <v>7.87</v>
      </c>
      <c r="F173" s="11">
        <v>87</v>
      </c>
      <c r="G173" s="7" t="s">
        <v>22</v>
      </c>
      <c r="H173" s="6">
        <v>710000</v>
      </c>
      <c r="I173" s="3">
        <v>3550000</v>
      </c>
    </row>
    <row r="174" spans="1:9" ht="24.75" customHeight="1">
      <c r="A174" s="6">
        <v>172</v>
      </c>
      <c r="B174" s="8" t="s">
        <v>80</v>
      </c>
      <c r="C174" s="9">
        <v>36754</v>
      </c>
      <c r="D174" s="10" t="s">
        <v>239</v>
      </c>
      <c r="E174" s="12">
        <v>7.82</v>
      </c>
      <c r="F174" s="11">
        <v>90</v>
      </c>
      <c r="G174" s="7" t="s">
        <v>22</v>
      </c>
      <c r="H174" s="6">
        <v>710000</v>
      </c>
      <c r="I174" s="3">
        <v>3550000</v>
      </c>
    </row>
    <row r="175" spans="1:9" ht="24.75" customHeight="1">
      <c r="A175" s="6">
        <v>173</v>
      </c>
      <c r="B175" s="8" t="s">
        <v>242</v>
      </c>
      <c r="C175" s="9">
        <v>36710</v>
      </c>
      <c r="D175" s="10" t="s">
        <v>241</v>
      </c>
      <c r="E175" s="12">
        <v>7.52</v>
      </c>
      <c r="F175" s="11">
        <v>90</v>
      </c>
      <c r="G175" s="7" t="s">
        <v>22</v>
      </c>
      <c r="H175" s="6">
        <v>710000</v>
      </c>
      <c r="I175" s="3">
        <v>3550000</v>
      </c>
    </row>
    <row r="176" spans="1:9" ht="24.75" customHeight="1">
      <c r="A176" s="6">
        <v>174</v>
      </c>
      <c r="B176" s="8" t="s">
        <v>243</v>
      </c>
      <c r="C176" s="9">
        <v>36730</v>
      </c>
      <c r="D176" s="10" t="s">
        <v>241</v>
      </c>
      <c r="E176" s="12">
        <v>7.43</v>
      </c>
      <c r="F176" s="11">
        <v>85</v>
      </c>
      <c r="G176" s="7" t="s">
        <v>22</v>
      </c>
      <c r="H176" s="6">
        <v>710000</v>
      </c>
      <c r="I176" s="3">
        <v>3550000</v>
      </c>
    </row>
    <row r="177" spans="1:9" ht="24.75" customHeight="1">
      <c r="A177" s="6">
        <v>175</v>
      </c>
      <c r="B177" s="8" t="s">
        <v>244</v>
      </c>
      <c r="C177" s="9">
        <v>36915</v>
      </c>
      <c r="D177" s="10" t="s">
        <v>245</v>
      </c>
      <c r="E177" s="12">
        <v>8.98</v>
      </c>
      <c r="F177" s="11">
        <v>93</v>
      </c>
      <c r="G177" s="7" t="s">
        <v>14</v>
      </c>
      <c r="H177" s="6">
        <v>710000</v>
      </c>
      <c r="I177" s="3">
        <v>3800000</v>
      </c>
    </row>
    <row r="178" spans="1:9" ht="24.75" customHeight="1">
      <c r="A178" s="6">
        <v>176</v>
      </c>
      <c r="B178" s="8" t="s">
        <v>246</v>
      </c>
      <c r="C178" s="9">
        <v>37060</v>
      </c>
      <c r="D178" s="10" t="s">
        <v>245</v>
      </c>
      <c r="E178" s="12">
        <v>7.65</v>
      </c>
      <c r="F178" s="11">
        <v>82</v>
      </c>
      <c r="G178" s="7" t="s">
        <v>22</v>
      </c>
      <c r="H178" s="6">
        <v>710000</v>
      </c>
      <c r="I178" s="3">
        <v>3550000</v>
      </c>
    </row>
    <row r="179" spans="1:9" ht="24.75" customHeight="1">
      <c r="A179" s="6">
        <v>177</v>
      </c>
      <c r="B179" s="8" t="s">
        <v>247</v>
      </c>
      <c r="C179" s="9">
        <v>37155</v>
      </c>
      <c r="D179" s="10" t="s">
        <v>248</v>
      </c>
      <c r="E179" s="12">
        <v>7.53</v>
      </c>
      <c r="F179" s="11">
        <v>93</v>
      </c>
      <c r="G179" s="7" t="s">
        <v>22</v>
      </c>
      <c r="H179" s="6">
        <v>710000</v>
      </c>
      <c r="I179" s="3">
        <v>3550000</v>
      </c>
    </row>
    <row r="180" spans="1:9" ht="24.75" customHeight="1">
      <c r="A180" s="6">
        <v>178</v>
      </c>
      <c r="B180" s="8" t="s">
        <v>249</v>
      </c>
      <c r="C180" s="9">
        <v>36942</v>
      </c>
      <c r="D180" s="10" t="s">
        <v>248</v>
      </c>
      <c r="E180" s="12">
        <v>7.46</v>
      </c>
      <c r="F180" s="11">
        <v>85</v>
      </c>
      <c r="G180" s="7" t="s">
        <v>22</v>
      </c>
      <c r="H180" s="6">
        <v>710000</v>
      </c>
      <c r="I180" s="3">
        <v>3550000</v>
      </c>
    </row>
    <row r="181" spans="1:9" ht="24.75" customHeight="1">
      <c r="A181" s="6">
        <v>179</v>
      </c>
      <c r="B181" s="8" t="s">
        <v>250</v>
      </c>
      <c r="C181" s="9">
        <v>37241</v>
      </c>
      <c r="D181" s="10" t="s">
        <v>245</v>
      </c>
      <c r="E181" s="12">
        <v>7.45</v>
      </c>
      <c r="F181" s="11">
        <v>81</v>
      </c>
      <c r="G181" s="7" t="s">
        <v>22</v>
      </c>
      <c r="H181" s="6">
        <v>710000</v>
      </c>
      <c r="I181" s="3">
        <v>3550000</v>
      </c>
    </row>
    <row r="182" spans="1:9" ht="24.75" customHeight="1">
      <c r="A182" s="6">
        <v>180</v>
      </c>
      <c r="B182" s="8" t="s">
        <v>251</v>
      </c>
      <c r="C182" s="9">
        <v>36949</v>
      </c>
      <c r="D182" s="10" t="s">
        <v>248</v>
      </c>
      <c r="E182" s="12">
        <v>7.44</v>
      </c>
      <c r="F182" s="11">
        <v>80</v>
      </c>
      <c r="G182" s="7" t="s">
        <v>22</v>
      </c>
      <c r="H182" s="6">
        <v>710000</v>
      </c>
      <c r="I182" s="3">
        <v>3550000</v>
      </c>
    </row>
    <row r="183" spans="1:9" ht="24.75" customHeight="1">
      <c r="A183" s="6">
        <v>181</v>
      </c>
      <c r="B183" s="8" t="s">
        <v>252</v>
      </c>
      <c r="C183" s="9">
        <v>37159</v>
      </c>
      <c r="D183" s="10" t="s">
        <v>248</v>
      </c>
      <c r="E183" s="12">
        <v>7.31</v>
      </c>
      <c r="F183" s="11">
        <v>82</v>
      </c>
      <c r="G183" s="7" t="s">
        <v>22</v>
      </c>
      <c r="H183" s="6">
        <v>710000</v>
      </c>
      <c r="I183" s="3">
        <v>3550000</v>
      </c>
    </row>
    <row r="184" spans="1:9" ht="24.75" customHeight="1">
      <c r="A184" s="6">
        <v>182</v>
      </c>
      <c r="B184" s="8" t="s">
        <v>253</v>
      </c>
      <c r="C184" s="9">
        <v>36254</v>
      </c>
      <c r="D184" s="10" t="s">
        <v>254</v>
      </c>
      <c r="E184" s="12">
        <v>9.1999999999999993</v>
      </c>
      <c r="F184" s="11">
        <v>94</v>
      </c>
      <c r="G184" s="7" t="s">
        <v>12</v>
      </c>
      <c r="H184" s="6">
        <v>710000</v>
      </c>
      <c r="I184" s="3">
        <v>4050000</v>
      </c>
    </row>
    <row r="185" spans="1:9" ht="24.75" customHeight="1">
      <c r="A185" s="6">
        <v>183</v>
      </c>
      <c r="B185" s="8" t="s">
        <v>255</v>
      </c>
      <c r="C185" s="9">
        <v>36327</v>
      </c>
      <c r="D185" s="10" t="s">
        <v>254</v>
      </c>
      <c r="E185" s="12">
        <v>8.89</v>
      </c>
      <c r="F185" s="11">
        <v>92</v>
      </c>
      <c r="G185" s="7" t="s">
        <v>14</v>
      </c>
      <c r="H185" s="6">
        <v>710000</v>
      </c>
      <c r="I185" s="3">
        <v>3800000</v>
      </c>
    </row>
    <row r="186" spans="1:9" ht="24.75" customHeight="1">
      <c r="A186" s="6">
        <v>184</v>
      </c>
      <c r="B186" s="8" t="s">
        <v>256</v>
      </c>
      <c r="C186" s="9">
        <v>36519</v>
      </c>
      <c r="D186" s="10" t="s">
        <v>254</v>
      </c>
      <c r="E186" s="12">
        <v>8.76</v>
      </c>
      <c r="F186" s="11">
        <v>93</v>
      </c>
      <c r="G186" s="7" t="s">
        <v>14</v>
      </c>
      <c r="H186" s="6">
        <v>710000</v>
      </c>
      <c r="I186" s="3">
        <v>3800000</v>
      </c>
    </row>
    <row r="187" spans="1:9" ht="24.75" customHeight="1">
      <c r="A187" s="6">
        <v>185</v>
      </c>
      <c r="B187" s="8" t="s">
        <v>257</v>
      </c>
      <c r="C187" s="9">
        <v>36537</v>
      </c>
      <c r="D187" s="10" t="s">
        <v>258</v>
      </c>
      <c r="E187" s="12">
        <v>8.8699999999999992</v>
      </c>
      <c r="F187" s="11">
        <v>90</v>
      </c>
      <c r="G187" s="7" t="s">
        <v>14</v>
      </c>
      <c r="H187" s="6">
        <v>710000</v>
      </c>
      <c r="I187" s="3">
        <v>3800000</v>
      </c>
    </row>
    <row r="188" spans="1:9" ht="24.75" customHeight="1">
      <c r="A188" s="6">
        <v>186</v>
      </c>
      <c r="B188" s="8" t="s">
        <v>259</v>
      </c>
      <c r="C188" s="9">
        <v>36632</v>
      </c>
      <c r="D188" s="10" t="s">
        <v>260</v>
      </c>
      <c r="E188" s="12">
        <v>8.67</v>
      </c>
      <c r="F188" s="11">
        <v>97</v>
      </c>
      <c r="G188" s="7" t="s">
        <v>14</v>
      </c>
      <c r="H188" s="6">
        <v>710000</v>
      </c>
      <c r="I188" s="3">
        <v>3800000</v>
      </c>
    </row>
    <row r="189" spans="1:9" ht="24.75" customHeight="1">
      <c r="A189" s="6">
        <v>187</v>
      </c>
      <c r="B189" s="8" t="s">
        <v>261</v>
      </c>
      <c r="C189" s="9">
        <v>36540</v>
      </c>
      <c r="D189" s="10" t="s">
        <v>260</v>
      </c>
      <c r="E189" s="12">
        <v>8.5500000000000007</v>
      </c>
      <c r="F189" s="11">
        <v>91</v>
      </c>
      <c r="G189" s="7" t="s">
        <v>14</v>
      </c>
      <c r="H189" s="6">
        <v>710000</v>
      </c>
      <c r="I189" s="3">
        <v>3800000</v>
      </c>
    </row>
    <row r="190" spans="1:9" ht="24.75" customHeight="1">
      <c r="A190" s="6">
        <v>188</v>
      </c>
      <c r="B190" s="8" t="s">
        <v>262</v>
      </c>
      <c r="C190" s="9">
        <v>36806</v>
      </c>
      <c r="D190" s="10" t="s">
        <v>260</v>
      </c>
      <c r="E190" s="12">
        <v>8.42</v>
      </c>
      <c r="F190" s="11">
        <v>91</v>
      </c>
      <c r="G190" s="7" t="s">
        <v>14</v>
      </c>
      <c r="H190" s="6">
        <v>710000</v>
      </c>
      <c r="I190" s="3">
        <v>3800000</v>
      </c>
    </row>
    <row r="191" spans="1:9" ht="24.75" customHeight="1">
      <c r="A191" s="6">
        <v>189</v>
      </c>
      <c r="B191" s="8" t="s">
        <v>263</v>
      </c>
      <c r="C191" s="9">
        <v>36635</v>
      </c>
      <c r="D191" s="10" t="s">
        <v>260</v>
      </c>
      <c r="E191" s="12">
        <v>8.35</v>
      </c>
      <c r="F191" s="11">
        <v>91</v>
      </c>
      <c r="G191" s="7" t="s">
        <v>14</v>
      </c>
      <c r="H191" s="6">
        <v>710000</v>
      </c>
      <c r="I191" s="3">
        <v>3800000</v>
      </c>
    </row>
    <row r="192" spans="1:9" ht="24.75" customHeight="1">
      <c r="A192" s="6">
        <v>190</v>
      </c>
      <c r="B192" s="8" t="s">
        <v>264</v>
      </c>
      <c r="C192" s="9">
        <v>36952</v>
      </c>
      <c r="D192" s="10" t="s">
        <v>265</v>
      </c>
      <c r="E192" s="12">
        <v>8.51</v>
      </c>
      <c r="F192" s="11">
        <v>90</v>
      </c>
      <c r="G192" s="7" t="s">
        <v>14</v>
      </c>
      <c r="H192" s="6">
        <v>710000</v>
      </c>
      <c r="I192" s="3">
        <v>3800000</v>
      </c>
    </row>
    <row r="193" spans="1:9" ht="24.75" customHeight="1">
      <c r="A193" s="6">
        <v>191</v>
      </c>
      <c r="B193" s="8" t="s">
        <v>266</v>
      </c>
      <c r="C193" s="9">
        <v>37202</v>
      </c>
      <c r="D193" s="10" t="s">
        <v>265</v>
      </c>
      <c r="E193" s="12">
        <v>8.4600000000000009</v>
      </c>
      <c r="F193" s="11">
        <v>88</v>
      </c>
      <c r="G193" s="7" t="s">
        <v>14</v>
      </c>
      <c r="H193" s="6">
        <v>710000</v>
      </c>
      <c r="I193" s="3">
        <v>3800000</v>
      </c>
    </row>
    <row r="194" spans="1:9" ht="24.75" customHeight="1">
      <c r="A194" s="6">
        <v>192</v>
      </c>
      <c r="B194" s="8" t="s">
        <v>267</v>
      </c>
      <c r="C194" s="9">
        <v>36961.426655092597</v>
      </c>
      <c r="D194" s="10" t="s">
        <v>265</v>
      </c>
      <c r="E194" s="12">
        <v>8.26</v>
      </c>
      <c r="F194" s="11">
        <v>86</v>
      </c>
      <c r="G194" s="7" t="s">
        <v>14</v>
      </c>
      <c r="H194" s="6">
        <v>710000</v>
      </c>
      <c r="I194" s="3">
        <v>3800000</v>
      </c>
    </row>
    <row r="195" spans="1:9" ht="24.75" customHeight="1">
      <c r="A195" s="6">
        <v>193</v>
      </c>
      <c r="B195" s="8" t="s">
        <v>268</v>
      </c>
      <c r="C195" s="9">
        <v>37167</v>
      </c>
      <c r="D195" s="10" t="s">
        <v>269</v>
      </c>
      <c r="E195" s="12">
        <v>8.18</v>
      </c>
      <c r="F195" s="11">
        <v>89</v>
      </c>
      <c r="G195" s="7" t="s">
        <v>14</v>
      </c>
      <c r="H195" s="6">
        <v>710000</v>
      </c>
      <c r="I195" s="3">
        <v>3800000</v>
      </c>
    </row>
    <row r="196" spans="1:9" ht="24.75" customHeight="1">
      <c r="A196" s="6">
        <v>194</v>
      </c>
      <c r="B196" s="8" t="s">
        <v>270</v>
      </c>
      <c r="C196" s="9">
        <v>36544</v>
      </c>
      <c r="D196" s="10" t="s">
        <v>265</v>
      </c>
      <c r="E196" s="12">
        <v>8.09</v>
      </c>
      <c r="F196" s="11">
        <v>87</v>
      </c>
      <c r="G196" s="7" t="s">
        <v>14</v>
      </c>
      <c r="H196" s="6">
        <v>710000</v>
      </c>
      <c r="I196" s="3">
        <v>3800000</v>
      </c>
    </row>
    <row r="197" spans="1:9" ht="24.75" customHeight="1">
      <c r="A197" s="6">
        <v>195</v>
      </c>
      <c r="B197" s="8" t="s">
        <v>271</v>
      </c>
      <c r="C197" s="9">
        <v>36994</v>
      </c>
      <c r="D197" s="10" t="s">
        <v>269</v>
      </c>
      <c r="E197" s="12">
        <v>7.75</v>
      </c>
      <c r="F197" s="11">
        <v>85</v>
      </c>
      <c r="G197" s="7" t="s">
        <v>22</v>
      </c>
      <c r="H197" s="6">
        <v>710000</v>
      </c>
      <c r="I197" s="3">
        <v>3550000</v>
      </c>
    </row>
    <row r="198" spans="1:9" ht="24.75" customHeight="1">
      <c r="A198" s="6">
        <v>196</v>
      </c>
      <c r="B198" s="8" t="s">
        <v>272</v>
      </c>
      <c r="C198" s="9">
        <v>37160</v>
      </c>
      <c r="D198" s="10" t="s">
        <v>273</v>
      </c>
      <c r="E198" s="12">
        <v>7.69</v>
      </c>
      <c r="F198" s="11">
        <v>85</v>
      </c>
      <c r="G198" s="7" t="s">
        <v>22</v>
      </c>
      <c r="H198" s="6">
        <v>710000</v>
      </c>
      <c r="I198" s="3">
        <v>3550000</v>
      </c>
    </row>
    <row r="199" spans="1:9" ht="24.75" customHeight="1">
      <c r="A199" s="6">
        <v>197</v>
      </c>
      <c r="B199" s="8" t="s">
        <v>274</v>
      </c>
      <c r="C199" s="9">
        <v>36977</v>
      </c>
      <c r="D199" s="10" t="s">
        <v>269</v>
      </c>
      <c r="E199" s="12">
        <v>7.49</v>
      </c>
      <c r="F199" s="11">
        <v>85</v>
      </c>
      <c r="G199" s="7" t="s">
        <v>22</v>
      </c>
      <c r="H199" s="6">
        <v>710000</v>
      </c>
      <c r="I199" s="3">
        <v>3550000</v>
      </c>
    </row>
    <row r="200" spans="1:9" ht="24.75" customHeight="1">
      <c r="A200" s="6">
        <v>198</v>
      </c>
      <c r="B200" s="8" t="s">
        <v>275</v>
      </c>
      <c r="C200" s="9">
        <v>36058</v>
      </c>
      <c r="D200" s="10" t="s">
        <v>276</v>
      </c>
      <c r="E200" s="12">
        <v>9.1300000000000008</v>
      </c>
      <c r="F200" s="11">
        <v>92</v>
      </c>
      <c r="G200" s="7" t="s">
        <v>12</v>
      </c>
      <c r="H200" s="6">
        <v>710000</v>
      </c>
      <c r="I200" s="3">
        <v>4050000</v>
      </c>
    </row>
    <row r="201" spans="1:9" ht="24.75" customHeight="1">
      <c r="A201" s="6">
        <v>199</v>
      </c>
      <c r="B201" s="8" t="s">
        <v>277</v>
      </c>
      <c r="C201" s="9">
        <v>36190</v>
      </c>
      <c r="D201" s="10" t="s">
        <v>276</v>
      </c>
      <c r="E201" s="12">
        <v>8.69</v>
      </c>
      <c r="F201" s="11">
        <v>90</v>
      </c>
      <c r="G201" s="7" t="s">
        <v>14</v>
      </c>
      <c r="H201" s="6">
        <v>710000</v>
      </c>
      <c r="I201" s="3">
        <v>3800000</v>
      </c>
    </row>
    <row r="202" spans="1:9" ht="24.75" customHeight="1">
      <c r="A202" s="6">
        <v>200</v>
      </c>
      <c r="B202" s="8" t="s">
        <v>278</v>
      </c>
      <c r="C202" s="9">
        <v>35491</v>
      </c>
      <c r="D202" s="10" t="s">
        <v>279</v>
      </c>
      <c r="E202" s="12">
        <v>8.68</v>
      </c>
      <c r="F202" s="11">
        <v>92</v>
      </c>
      <c r="G202" s="7" t="s">
        <v>14</v>
      </c>
      <c r="H202" s="6">
        <v>710000</v>
      </c>
      <c r="I202" s="3">
        <v>3800000</v>
      </c>
    </row>
    <row r="203" spans="1:9" ht="24.75" customHeight="1">
      <c r="A203" s="6">
        <v>201</v>
      </c>
      <c r="B203" s="8" t="s">
        <v>280</v>
      </c>
      <c r="C203" s="9">
        <v>36637</v>
      </c>
      <c r="D203" s="10" t="s">
        <v>279</v>
      </c>
      <c r="E203" s="12">
        <v>8.0299999999999994</v>
      </c>
      <c r="F203" s="11">
        <v>93</v>
      </c>
      <c r="G203" s="7" t="s">
        <v>14</v>
      </c>
      <c r="H203" s="6">
        <v>710000</v>
      </c>
      <c r="I203" s="3">
        <v>3800000</v>
      </c>
    </row>
    <row r="204" spans="1:9" ht="24.75" customHeight="1">
      <c r="A204" s="6">
        <v>202</v>
      </c>
      <c r="B204" s="8" t="s">
        <v>16</v>
      </c>
      <c r="C204" s="9">
        <v>36879</v>
      </c>
      <c r="D204" s="10" t="s">
        <v>279</v>
      </c>
      <c r="E204" s="12">
        <v>7.78</v>
      </c>
      <c r="F204" s="11">
        <v>90</v>
      </c>
      <c r="G204" s="7" t="s">
        <v>22</v>
      </c>
      <c r="H204" s="6">
        <v>710000</v>
      </c>
      <c r="I204" s="3">
        <v>3550000</v>
      </c>
    </row>
    <row r="205" spans="1:9" ht="24.75" customHeight="1">
      <c r="A205" s="6">
        <v>203</v>
      </c>
      <c r="B205" s="8" t="s">
        <v>281</v>
      </c>
      <c r="C205" s="9">
        <v>37023</v>
      </c>
      <c r="D205" s="10" t="s">
        <v>282</v>
      </c>
      <c r="E205" s="12">
        <v>8.8800000000000008</v>
      </c>
      <c r="F205" s="11">
        <v>84</v>
      </c>
      <c r="G205" s="7" t="s">
        <v>14</v>
      </c>
      <c r="H205" s="6">
        <v>710000</v>
      </c>
      <c r="I205" s="3">
        <v>3800000</v>
      </c>
    </row>
    <row r="206" spans="1:9" ht="24.75" customHeight="1">
      <c r="A206" s="6">
        <v>204</v>
      </c>
      <c r="B206" s="8" t="s">
        <v>283</v>
      </c>
      <c r="C206" s="9">
        <v>37143</v>
      </c>
      <c r="D206" s="10" t="s">
        <v>282</v>
      </c>
      <c r="E206" s="12">
        <v>8.07</v>
      </c>
      <c r="F206" s="11">
        <v>82</v>
      </c>
      <c r="G206" s="7" t="s">
        <v>14</v>
      </c>
      <c r="H206" s="6">
        <v>710000</v>
      </c>
      <c r="I206" s="3">
        <v>3800000</v>
      </c>
    </row>
    <row r="207" spans="1:9" ht="24.75" customHeight="1">
      <c r="A207" s="6">
        <v>205</v>
      </c>
      <c r="B207" s="8" t="s">
        <v>284</v>
      </c>
      <c r="C207" s="9">
        <v>37008</v>
      </c>
      <c r="D207" s="10" t="s">
        <v>282</v>
      </c>
      <c r="E207" s="12">
        <v>7.87</v>
      </c>
      <c r="F207" s="11">
        <v>80</v>
      </c>
      <c r="G207" s="7" t="s">
        <v>22</v>
      </c>
      <c r="H207" s="6">
        <v>710000</v>
      </c>
      <c r="I207" s="3">
        <v>3550000</v>
      </c>
    </row>
    <row r="208" spans="1:9" ht="24.75" customHeight="1">
      <c r="A208" s="6">
        <v>206</v>
      </c>
      <c r="B208" s="8" t="s">
        <v>285</v>
      </c>
      <c r="C208" s="9">
        <v>37027</v>
      </c>
      <c r="D208" s="10" t="s">
        <v>286</v>
      </c>
      <c r="E208" s="12">
        <v>8.2899999999999991</v>
      </c>
      <c r="F208" s="11">
        <v>91</v>
      </c>
      <c r="G208" s="7" t="s">
        <v>14</v>
      </c>
      <c r="H208" s="6">
        <v>710000</v>
      </c>
      <c r="I208" s="3">
        <v>3800000</v>
      </c>
    </row>
    <row r="209" spans="1:9" ht="24.75" customHeight="1">
      <c r="A209" s="6">
        <v>207</v>
      </c>
      <c r="B209" s="8" t="s">
        <v>287</v>
      </c>
      <c r="C209" s="9">
        <v>37111</v>
      </c>
      <c r="D209" s="10" t="s">
        <v>286</v>
      </c>
      <c r="E209" s="12">
        <v>8.25</v>
      </c>
      <c r="F209" s="11">
        <v>89</v>
      </c>
      <c r="G209" s="7" t="s">
        <v>14</v>
      </c>
      <c r="H209" s="6">
        <v>710000</v>
      </c>
      <c r="I209" s="3">
        <v>3800000</v>
      </c>
    </row>
    <row r="210" spans="1:9" ht="24.75" customHeight="1">
      <c r="A210" s="6">
        <v>208</v>
      </c>
      <c r="B210" s="8" t="s">
        <v>288</v>
      </c>
      <c r="C210" s="9">
        <v>37111</v>
      </c>
      <c r="D210" s="10" t="s">
        <v>286</v>
      </c>
      <c r="E210" s="12">
        <v>8.11</v>
      </c>
      <c r="F210" s="11">
        <v>94</v>
      </c>
      <c r="G210" s="7" t="s">
        <v>14</v>
      </c>
      <c r="H210" s="6">
        <v>710000</v>
      </c>
      <c r="I210" s="3">
        <v>3800000</v>
      </c>
    </row>
    <row r="211" spans="1:9" ht="24.75" customHeight="1">
      <c r="A211" s="6">
        <v>209</v>
      </c>
      <c r="B211" s="8" t="s">
        <v>289</v>
      </c>
      <c r="C211" s="9">
        <v>35912</v>
      </c>
      <c r="D211" s="10" t="s">
        <v>290</v>
      </c>
      <c r="E211" s="12">
        <v>8.76</v>
      </c>
      <c r="F211" s="11">
        <v>91</v>
      </c>
      <c r="G211" s="7" t="s">
        <v>14</v>
      </c>
      <c r="H211" s="6">
        <v>845000</v>
      </c>
      <c r="I211" s="3">
        <v>4475000</v>
      </c>
    </row>
    <row r="212" spans="1:9" ht="24.75" customHeight="1">
      <c r="A212" s="6">
        <v>210</v>
      </c>
      <c r="B212" s="8" t="s">
        <v>291</v>
      </c>
      <c r="C212" s="9">
        <v>36499</v>
      </c>
      <c r="D212" s="8" t="s">
        <v>290</v>
      </c>
      <c r="E212" s="12">
        <v>8.74</v>
      </c>
      <c r="F212" s="11">
        <v>91</v>
      </c>
      <c r="G212" s="7" t="s">
        <v>14</v>
      </c>
      <c r="H212" s="6">
        <v>845000</v>
      </c>
      <c r="I212" s="3">
        <v>4475000</v>
      </c>
    </row>
    <row r="213" spans="1:9" ht="24.75" customHeight="1">
      <c r="A213" s="6">
        <v>211</v>
      </c>
      <c r="B213" s="8" t="s">
        <v>292</v>
      </c>
      <c r="C213" s="9">
        <v>36337</v>
      </c>
      <c r="D213" s="8" t="s">
        <v>290</v>
      </c>
      <c r="E213" s="12">
        <v>8.65</v>
      </c>
      <c r="F213" s="7" t="s">
        <v>234</v>
      </c>
      <c r="G213" s="7" t="s">
        <v>14</v>
      </c>
      <c r="H213" s="6">
        <v>845000</v>
      </c>
      <c r="I213" s="3">
        <v>4475000</v>
      </c>
    </row>
    <row r="214" spans="1:9" ht="24.75" customHeight="1">
      <c r="A214" s="6">
        <v>212</v>
      </c>
      <c r="B214" s="8" t="s">
        <v>293</v>
      </c>
      <c r="C214" s="9">
        <v>36317</v>
      </c>
      <c r="D214" s="8" t="s">
        <v>290</v>
      </c>
      <c r="E214" s="12">
        <v>8.65</v>
      </c>
      <c r="F214" s="7" t="s">
        <v>234</v>
      </c>
      <c r="G214" s="7" t="s">
        <v>14</v>
      </c>
      <c r="H214" s="6">
        <v>845000</v>
      </c>
      <c r="I214" s="3">
        <v>4475000</v>
      </c>
    </row>
    <row r="215" spans="1:9" ht="24.75" customHeight="1">
      <c r="A215" s="6">
        <v>213</v>
      </c>
      <c r="B215" s="8" t="s">
        <v>294</v>
      </c>
      <c r="C215" s="9">
        <v>36824</v>
      </c>
      <c r="D215" s="8" t="s">
        <v>295</v>
      </c>
      <c r="E215" s="12">
        <v>8.93</v>
      </c>
      <c r="F215" s="11">
        <v>94</v>
      </c>
      <c r="G215" s="7" t="s">
        <v>14</v>
      </c>
      <c r="H215" s="6">
        <v>845000</v>
      </c>
      <c r="I215" s="3">
        <v>4475000</v>
      </c>
    </row>
    <row r="216" spans="1:9" ht="24.75" customHeight="1">
      <c r="A216" s="6">
        <v>214</v>
      </c>
      <c r="B216" s="8" t="s">
        <v>296</v>
      </c>
      <c r="C216" s="9">
        <v>36869</v>
      </c>
      <c r="D216" s="8" t="s">
        <v>295</v>
      </c>
      <c r="E216" s="12">
        <v>8.7799999999999994</v>
      </c>
      <c r="F216" s="7" t="s">
        <v>297</v>
      </c>
      <c r="G216" s="7" t="s">
        <v>14</v>
      </c>
      <c r="H216" s="6">
        <v>845000</v>
      </c>
      <c r="I216" s="3">
        <v>4475000</v>
      </c>
    </row>
    <row r="217" spans="1:9" ht="24.75" customHeight="1">
      <c r="A217" s="6">
        <v>215</v>
      </c>
      <c r="B217" s="8" t="s">
        <v>298</v>
      </c>
      <c r="C217" s="9">
        <v>36910</v>
      </c>
      <c r="D217" s="10" t="s">
        <v>299</v>
      </c>
      <c r="E217" s="12">
        <v>8.16</v>
      </c>
      <c r="F217" s="11">
        <v>82</v>
      </c>
      <c r="G217" s="7" t="s">
        <v>14</v>
      </c>
      <c r="H217" s="6">
        <v>845000</v>
      </c>
      <c r="I217" s="3">
        <v>4475000</v>
      </c>
    </row>
    <row r="218" spans="1:9" ht="24.75" customHeight="1">
      <c r="A218" s="6">
        <v>216</v>
      </c>
      <c r="B218" s="8" t="s">
        <v>300</v>
      </c>
      <c r="C218" s="9">
        <v>35919</v>
      </c>
      <c r="D218" s="10" t="s">
        <v>301</v>
      </c>
      <c r="E218" s="12">
        <v>8.48</v>
      </c>
      <c r="F218" s="11">
        <v>83</v>
      </c>
      <c r="G218" s="7" t="s">
        <v>127</v>
      </c>
      <c r="H218" s="6">
        <v>680000</v>
      </c>
      <c r="I218" s="3">
        <v>3650000</v>
      </c>
    </row>
    <row r="219" spans="1:9" ht="24.75" customHeight="1">
      <c r="A219" s="6">
        <v>217</v>
      </c>
      <c r="B219" s="8" t="s">
        <v>214</v>
      </c>
      <c r="C219" s="9">
        <v>36393</v>
      </c>
      <c r="D219" s="10" t="s">
        <v>302</v>
      </c>
      <c r="E219" s="12">
        <v>7.98</v>
      </c>
      <c r="F219" s="11">
        <v>90</v>
      </c>
      <c r="G219" s="7" t="s">
        <v>22</v>
      </c>
      <c r="H219" s="6">
        <v>680000</v>
      </c>
      <c r="I219" s="3">
        <v>3400000</v>
      </c>
    </row>
    <row r="220" spans="1:9" ht="24.75" customHeight="1">
      <c r="A220" s="6">
        <v>218</v>
      </c>
      <c r="B220" s="8" t="s">
        <v>303</v>
      </c>
      <c r="C220" s="9">
        <v>36575</v>
      </c>
      <c r="D220" s="10" t="s">
        <v>304</v>
      </c>
      <c r="E220" s="12">
        <v>8.44</v>
      </c>
      <c r="F220" s="11">
        <v>91</v>
      </c>
      <c r="G220" s="7" t="s">
        <v>14</v>
      </c>
      <c r="H220" s="6">
        <v>565000</v>
      </c>
      <c r="I220" s="3">
        <v>3075000</v>
      </c>
    </row>
    <row r="221" spans="1:9" ht="24.75" customHeight="1">
      <c r="A221" s="6">
        <v>219</v>
      </c>
      <c r="B221" s="8" t="s">
        <v>305</v>
      </c>
      <c r="C221" s="9">
        <v>36709</v>
      </c>
      <c r="D221" s="10" t="s">
        <v>304</v>
      </c>
      <c r="E221" s="12">
        <v>8.17</v>
      </c>
      <c r="F221" s="11">
        <v>83</v>
      </c>
      <c r="G221" s="7" t="s">
        <v>14</v>
      </c>
      <c r="H221" s="6">
        <v>565000</v>
      </c>
      <c r="I221" s="3">
        <v>3075000</v>
      </c>
    </row>
    <row r="222" spans="1:9" ht="24.75" customHeight="1">
      <c r="A222" s="6">
        <v>220</v>
      </c>
      <c r="B222" s="8" t="s">
        <v>306</v>
      </c>
      <c r="C222" s="9">
        <v>37247</v>
      </c>
      <c r="D222" s="10" t="s">
        <v>307</v>
      </c>
      <c r="E222" s="12">
        <v>7.94</v>
      </c>
      <c r="F222" s="11">
        <v>82</v>
      </c>
      <c r="G222" s="7" t="s">
        <v>22</v>
      </c>
      <c r="H222" s="6">
        <v>565000</v>
      </c>
      <c r="I222" s="3">
        <v>2825000</v>
      </c>
    </row>
    <row r="223" spans="1:9" ht="24.75" customHeight="1">
      <c r="A223" s="6">
        <v>221</v>
      </c>
      <c r="B223" s="8" t="s">
        <v>308</v>
      </c>
      <c r="C223" s="9">
        <v>37058</v>
      </c>
      <c r="D223" s="10" t="s">
        <v>307</v>
      </c>
      <c r="E223" s="12">
        <v>7.92</v>
      </c>
      <c r="F223" s="11">
        <v>90</v>
      </c>
      <c r="G223" s="7" t="s">
        <v>22</v>
      </c>
      <c r="H223" s="6">
        <v>565000</v>
      </c>
      <c r="I223" s="3">
        <v>2825000</v>
      </c>
    </row>
    <row r="224" spans="1:9" ht="24.75" customHeight="1">
      <c r="A224" s="6">
        <v>222</v>
      </c>
      <c r="B224" s="8" t="s">
        <v>309</v>
      </c>
      <c r="C224" s="9">
        <v>35910</v>
      </c>
      <c r="D224" s="10" t="s">
        <v>310</v>
      </c>
      <c r="E224" s="12">
        <v>7.44</v>
      </c>
      <c r="F224" s="11">
        <v>79</v>
      </c>
      <c r="G224" s="7" t="s">
        <v>22</v>
      </c>
      <c r="H224" s="6">
        <v>565000</v>
      </c>
      <c r="I224" s="3">
        <v>2825000</v>
      </c>
    </row>
    <row r="225" spans="1:9" ht="24.75" customHeight="1">
      <c r="A225" s="6">
        <v>223</v>
      </c>
      <c r="B225" s="8" t="s">
        <v>311</v>
      </c>
      <c r="C225" s="9">
        <v>36736</v>
      </c>
      <c r="D225" s="10" t="s">
        <v>310</v>
      </c>
      <c r="E225" s="12">
        <v>7.39</v>
      </c>
      <c r="F225" s="11">
        <v>84</v>
      </c>
      <c r="G225" s="7" t="s">
        <v>22</v>
      </c>
      <c r="H225" s="6">
        <v>565000</v>
      </c>
      <c r="I225" s="3">
        <v>2825000</v>
      </c>
    </row>
    <row r="226" spans="1:9" ht="24.75" customHeight="1">
      <c r="A226" s="6">
        <v>224</v>
      </c>
      <c r="B226" s="8" t="s">
        <v>312</v>
      </c>
      <c r="C226" s="9">
        <v>36788</v>
      </c>
      <c r="D226" s="10" t="s">
        <v>310</v>
      </c>
      <c r="E226" s="12">
        <v>7.33</v>
      </c>
      <c r="F226" s="11">
        <v>86</v>
      </c>
      <c r="G226" s="7" t="s">
        <v>22</v>
      </c>
      <c r="H226" s="6">
        <v>565000</v>
      </c>
      <c r="I226" s="3">
        <v>2825000</v>
      </c>
    </row>
    <row r="227" spans="1:9" ht="24.75" customHeight="1">
      <c r="A227" s="6">
        <v>225</v>
      </c>
      <c r="B227" s="8" t="s">
        <v>313</v>
      </c>
      <c r="C227" s="9">
        <v>36650</v>
      </c>
      <c r="D227" s="10" t="s">
        <v>310</v>
      </c>
      <c r="E227" s="12">
        <v>7.24</v>
      </c>
      <c r="F227" s="11">
        <v>82</v>
      </c>
      <c r="G227" s="7" t="s">
        <v>22</v>
      </c>
      <c r="H227" s="6">
        <v>565000</v>
      </c>
      <c r="I227" s="3">
        <v>2825000</v>
      </c>
    </row>
    <row r="228" spans="1:9" ht="24.75" customHeight="1">
      <c r="A228" s="6">
        <v>226</v>
      </c>
      <c r="B228" s="8" t="s">
        <v>314</v>
      </c>
      <c r="C228" s="9">
        <v>37154</v>
      </c>
      <c r="D228" s="10" t="s">
        <v>315</v>
      </c>
      <c r="E228" s="12">
        <v>8.11</v>
      </c>
      <c r="F228" s="11">
        <v>91</v>
      </c>
      <c r="G228" s="7" t="s">
        <v>14</v>
      </c>
      <c r="H228" s="6">
        <v>565000</v>
      </c>
      <c r="I228" s="3">
        <v>3075000</v>
      </c>
    </row>
    <row r="229" spans="1:9" ht="24.75" customHeight="1">
      <c r="A229" s="6">
        <v>227</v>
      </c>
      <c r="B229" s="8" t="s">
        <v>316</v>
      </c>
      <c r="C229" s="9">
        <v>36253</v>
      </c>
      <c r="D229" s="10" t="s">
        <v>315</v>
      </c>
      <c r="E229" s="12">
        <v>7.46</v>
      </c>
      <c r="F229" s="11">
        <v>86</v>
      </c>
      <c r="G229" s="7" t="s">
        <v>22</v>
      </c>
      <c r="H229" s="6">
        <v>565000</v>
      </c>
      <c r="I229" s="3">
        <v>2825000</v>
      </c>
    </row>
    <row r="230" spans="1:9" ht="24.75" customHeight="1">
      <c r="A230" s="6">
        <v>228</v>
      </c>
      <c r="B230" s="8" t="s">
        <v>317</v>
      </c>
      <c r="C230" s="9">
        <v>37140</v>
      </c>
      <c r="D230" s="10" t="s">
        <v>315</v>
      </c>
      <c r="E230" s="12">
        <v>7.33</v>
      </c>
      <c r="F230" s="11">
        <v>83</v>
      </c>
      <c r="G230" s="7" t="s">
        <v>22</v>
      </c>
      <c r="H230" s="6">
        <v>565000</v>
      </c>
      <c r="I230" s="3">
        <v>2825000</v>
      </c>
    </row>
    <row r="231" spans="1:9" ht="24.75" customHeight="1">
      <c r="A231" s="6">
        <v>229</v>
      </c>
      <c r="B231" s="8" t="s">
        <v>318</v>
      </c>
      <c r="C231" s="9">
        <v>36251</v>
      </c>
      <c r="D231" s="10" t="s">
        <v>319</v>
      </c>
      <c r="E231" s="12">
        <v>8.19</v>
      </c>
      <c r="F231" s="11">
        <v>90</v>
      </c>
      <c r="G231" s="7" t="s">
        <v>14</v>
      </c>
      <c r="H231" s="6">
        <v>710000</v>
      </c>
      <c r="I231" s="3">
        <v>3800000</v>
      </c>
    </row>
    <row r="232" spans="1:9" ht="24.75" customHeight="1">
      <c r="A232" s="6">
        <v>230</v>
      </c>
      <c r="B232" s="8" t="s">
        <v>320</v>
      </c>
      <c r="C232" s="9">
        <v>36350</v>
      </c>
      <c r="D232" s="10" t="s">
        <v>319</v>
      </c>
      <c r="E232" s="12">
        <v>8.0399999999999991</v>
      </c>
      <c r="F232" s="7" t="s">
        <v>195</v>
      </c>
      <c r="G232" s="7" t="s">
        <v>14</v>
      </c>
      <c r="H232" s="6">
        <v>710000</v>
      </c>
      <c r="I232" s="3">
        <v>3800000</v>
      </c>
    </row>
    <row r="233" spans="1:9" ht="24.75" customHeight="1">
      <c r="A233" s="6">
        <v>231</v>
      </c>
      <c r="B233" s="8" t="s">
        <v>321</v>
      </c>
      <c r="C233" s="9">
        <v>36811</v>
      </c>
      <c r="D233" s="10" t="s">
        <v>322</v>
      </c>
      <c r="E233" s="12">
        <v>7.8</v>
      </c>
      <c r="F233" s="11">
        <v>88</v>
      </c>
      <c r="G233" s="7" t="s">
        <v>22</v>
      </c>
      <c r="H233" s="6">
        <v>710000</v>
      </c>
      <c r="I233" s="3">
        <v>3550000</v>
      </c>
    </row>
    <row r="234" spans="1:9" ht="24.75" customHeight="1">
      <c r="A234" s="6">
        <v>232</v>
      </c>
      <c r="B234" s="8" t="s">
        <v>323</v>
      </c>
      <c r="C234" s="9">
        <v>37186</v>
      </c>
      <c r="D234" s="10" t="s">
        <v>324</v>
      </c>
      <c r="E234" s="12">
        <v>7.35</v>
      </c>
      <c r="F234" s="11">
        <v>82</v>
      </c>
      <c r="G234" s="7" t="s">
        <v>22</v>
      </c>
      <c r="H234" s="6">
        <v>710000</v>
      </c>
      <c r="I234" s="3">
        <v>3550000</v>
      </c>
    </row>
    <row r="235" spans="1:9" ht="24.75" customHeight="1">
      <c r="A235" s="6">
        <v>233</v>
      </c>
      <c r="B235" s="8" t="s">
        <v>325</v>
      </c>
      <c r="C235" s="9">
        <v>36219</v>
      </c>
      <c r="D235" s="10" t="s">
        <v>326</v>
      </c>
      <c r="E235" s="12">
        <v>9.34</v>
      </c>
      <c r="F235" s="11">
        <v>95</v>
      </c>
      <c r="G235" s="7" t="s">
        <v>12</v>
      </c>
      <c r="H235" s="6">
        <v>710000</v>
      </c>
      <c r="I235" s="3">
        <v>4050000</v>
      </c>
    </row>
    <row r="236" spans="1:9" ht="24.75" customHeight="1">
      <c r="A236" s="6">
        <v>234</v>
      </c>
      <c r="B236" s="8" t="s">
        <v>327</v>
      </c>
      <c r="C236" s="9">
        <v>36592</v>
      </c>
      <c r="D236" s="10" t="s">
        <v>328</v>
      </c>
      <c r="E236" s="12">
        <v>7.75</v>
      </c>
      <c r="F236" s="11">
        <v>85</v>
      </c>
      <c r="G236" s="7" t="s">
        <v>22</v>
      </c>
      <c r="H236" s="6">
        <v>680000</v>
      </c>
      <c r="I236" s="3">
        <v>3400000</v>
      </c>
    </row>
    <row r="237" spans="1:9" ht="24.75" customHeight="1">
      <c r="A237" s="6">
        <v>235</v>
      </c>
      <c r="B237" s="8" t="s">
        <v>329</v>
      </c>
      <c r="C237" s="9">
        <v>38199</v>
      </c>
      <c r="D237" s="10" t="s">
        <v>330</v>
      </c>
      <c r="E237" s="12">
        <v>7.94</v>
      </c>
      <c r="F237" s="11">
        <v>84</v>
      </c>
      <c r="G237" s="7" t="s">
        <v>22</v>
      </c>
      <c r="H237" s="6">
        <v>590000</v>
      </c>
      <c r="I237" s="3">
        <v>2950000</v>
      </c>
    </row>
    <row r="238" spans="1:9" ht="24.75" customHeight="1">
      <c r="A238" s="6">
        <v>236</v>
      </c>
      <c r="B238" s="8" t="s">
        <v>331</v>
      </c>
      <c r="C238" s="9">
        <v>38592</v>
      </c>
      <c r="D238" s="10" t="s">
        <v>332</v>
      </c>
      <c r="E238" s="12">
        <v>9</v>
      </c>
      <c r="F238" s="11">
        <v>90</v>
      </c>
      <c r="G238" s="7" t="s">
        <v>12</v>
      </c>
      <c r="H238" s="6">
        <v>590000</v>
      </c>
      <c r="I238" s="3">
        <v>3450000</v>
      </c>
    </row>
    <row r="239" spans="1:9" ht="24.75" customHeight="1">
      <c r="A239" s="6">
        <v>237</v>
      </c>
      <c r="B239" s="8" t="s">
        <v>333</v>
      </c>
      <c r="C239" s="9">
        <v>38836</v>
      </c>
      <c r="D239" s="10" t="s">
        <v>334</v>
      </c>
      <c r="E239" s="12">
        <v>8.5500000000000007</v>
      </c>
      <c r="F239" s="11">
        <v>80</v>
      </c>
      <c r="G239" s="7" t="s">
        <v>14</v>
      </c>
      <c r="H239" s="6">
        <v>590000</v>
      </c>
      <c r="I239" s="3">
        <v>3200000</v>
      </c>
    </row>
    <row r="240" spans="1:9" ht="24.75" customHeight="1">
      <c r="A240" s="6">
        <v>238</v>
      </c>
      <c r="B240" s="8" t="s">
        <v>335</v>
      </c>
      <c r="C240" s="9">
        <v>35159</v>
      </c>
      <c r="D240" s="10" t="s">
        <v>336</v>
      </c>
      <c r="E240" s="12">
        <v>9.36</v>
      </c>
      <c r="F240" s="11">
        <v>90</v>
      </c>
      <c r="G240" s="7" t="s">
        <v>12</v>
      </c>
      <c r="H240" s="6">
        <v>590000</v>
      </c>
      <c r="I240" s="3">
        <v>3450000</v>
      </c>
    </row>
    <row r="241" spans="1:9" ht="24.75" customHeight="1">
      <c r="A241" s="6">
        <v>239</v>
      </c>
      <c r="B241" s="8" t="s">
        <v>337</v>
      </c>
      <c r="C241" s="9">
        <v>37339</v>
      </c>
      <c r="D241" s="10" t="s">
        <v>336</v>
      </c>
      <c r="E241" s="12">
        <v>8.9700000000000006</v>
      </c>
      <c r="F241" s="11">
        <v>90</v>
      </c>
      <c r="G241" s="7" t="s">
        <v>14</v>
      </c>
      <c r="H241" s="6">
        <v>590000</v>
      </c>
      <c r="I241" s="3">
        <v>3200000</v>
      </c>
    </row>
    <row r="242" spans="1:9" ht="24.75" customHeight="1">
      <c r="A242" s="6">
        <v>240</v>
      </c>
      <c r="B242" s="8" t="s">
        <v>338</v>
      </c>
      <c r="C242" s="9">
        <v>39032</v>
      </c>
      <c r="D242" s="10" t="s">
        <v>339</v>
      </c>
      <c r="E242" s="12">
        <v>9.07</v>
      </c>
      <c r="F242" s="11">
        <v>92</v>
      </c>
      <c r="G242" s="7" t="s">
        <v>12</v>
      </c>
      <c r="H242" s="6">
        <v>590000</v>
      </c>
      <c r="I242" s="3">
        <v>3450000</v>
      </c>
    </row>
    <row r="243" spans="1:9" ht="24.75" customHeight="1">
      <c r="A243" s="6">
        <v>241</v>
      </c>
      <c r="B243" s="8" t="s">
        <v>340</v>
      </c>
      <c r="C243" s="9">
        <v>37863</v>
      </c>
      <c r="D243" s="10" t="s">
        <v>341</v>
      </c>
      <c r="E243" s="12">
        <v>9.1</v>
      </c>
      <c r="F243" s="11">
        <v>90</v>
      </c>
      <c r="G243" s="7" t="s">
        <v>12</v>
      </c>
      <c r="H243" s="6">
        <v>590000</v>
      </c>
      <c r="I243" s="3">
        <v>3450000</v>
      </c>
    </row>
    <row r="244" spans="1:9" ht="24.75" customHeight="1">
      <c r="A244" s="6">
        <v>242</v>
      </c>
      <c r="B244" s="8" t="s">
        <v>342</v>
      </c>
      <c r="C244" s="9">
        <v>37160</v>
      </c>
      <c r="D244" s="10" t="s">
        <v>343</v>
      </c>
      <c r="E244" s="12">
        <v>9.4</v>
      </c>
      <c r="F244" s="11">
        <v>96</v>
      </c>
      <c r="G244" s="7" t="s">
        <v>12</v>
      </c>
      <c r="H244" s="6">
        <v>590000</v>
      </c>
      <c r="I244" s="3">
        <v>3450000</v>
      </c>
    </row>
    <row r="245" spans="1:9" ht="24.75" customHeight="1">
      <c r="A245" s="6">
        <v>243</v>
      </c>
      <c r="B245" s="8" t="s">
        <v>344</v>
      </c>
      <c r="C245" s="9">
        <v>38805</v>
      </c>
      <c r="D245" s="10" t="s">
        <v>345</v>
      </c>
      <c r="E245" s="12">
        <v>9.1999999999999993</v>
      </c>
      <c r="F245" s="11">
        <v>87</v>
      </c>
      <c r="G245" s="7" t="s">
        <v>127</v>
      </c>
      <c r="H245" s="6">
        <v>590000</v>
      </c>
      <c r="I245" s="3">
        <v>3200000</v>
      </c>
    </row>
    <row r="246" spans="1:9" ht="24.75" customHeight="1">
      <c r="A246" s="6">
        <v>244</v>
      </c>
      <c r="B246" s="8" t="s">
        <v>346</v>
      </c>
      <c r="C246" s="9">
        <v>39719</v>
      </c>
      <c r="D246" s="10" t="s">
        <v>347</v>
      </c>
      <c r="E246" s="12">
        <v>8.85</v>
      </c>
      <c r="F246" s="11">
        <v>89</v>
      </c>
      <c r="G246" s="7" t="s">
        <v>14</v>
      </c>
      <c r="H246" s="6">
        <v>590000</v>
      </c>
      <c r="I246" s="3">
        <v>3200000</v>
      </c>
    </row>
    <row r="247" spans="1:9" ht="24.75" customHeight="1">
      <c r="A247" s="6">
        <v>245</v>
      </c>
      <c r="B247" s="8" t="s">
        <v>348</v>
      </c>
      <c r="C247" s="9">
        <v>37916</v>
      </c>
      <c r="D247" s="10" t="s">
        <v>349</v>
      </c>
      <c r="E247" s="12">
        <v>8.74</v>
      </c>
      <c r="F247" s="11">
        <v>93</v>
      </c>
      <c r="G247" s="7" t="s">
        <v>14</v>
      </c>
      <c r="H247" s="6">
        <v>590000</v>
      </c>
      <c r="I247" s="3">
        <v>3200000</v>
      </c>
    </row>
    <row r="248" spans="1:9" ht="24.75" customHeight="1">
      <c r="A248" s="6">
        <v>246</v>
      </c>
      <c r="B248" s="8" t="s">
        <v>350</v>
      </c>
      <c r="C248" s="9">
        <v>37622</v>
      </c>
      <c r="D248" s="10" t="s">
        <v>351</v>
      </c>
      <c r="E248" s="12">
        <v>8.73</v>
      </c>
      <c r="F248" s="11">
        <v>90</v>
      </c>
      <c r="G248" s="7" t="s">
        <v>14</v>
      </c>
      <c r="H248" s="6">
        <v>590000</v>
      </c>
      <c r="I248" s="3">
        <v>3200000</v>
      </c>
    </row>
    <row r="249" spans="1:9" ht="24.75" customHeight="1">
      <c r="A249" s="4"/>
      <c r="B249" s="2"/>
      <c r="C249" s="2"/>
      <c r="D249" s="5"/>
      <c r="E249" s="13"/>
      <c r="F249" s="2"/>
      <c r="G249" s="2"/>
      <c r="H249" s="26">
        <v>924450000</v>
      </c>
      <c r="I249" s="27"/>
    </row>
    <row r="251" spans="1:9" ht="22.5" customHeight="1">
      <c r="A251" s="28" t="s">
        <v>352</v>
      </c>
      <c r="B251" s="28"/>
      <c r="C251" s="28"/>
      <c r="D251" s="28"/>
      <c r="E251" s="28"/>
      <c r="F251" s="28"/>
      <c r="G251" s="28"/>
      <c r="H251" s="28"/>
      <c r="I251" s="28"/>
    </row>
  </sheetData>
  <mergeCells count="3">
    <mergeCell ref="A1:I1"/>
    <mergeCell ref="H249:I249"/>
    <mergeCell ref="A251:I2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dự kiến tổng hợp chi học bổng</vt:lpstr>
      <vt:lpstr>DS SV được hưởng học bổng KKHT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2020-10-23T07:44:28Z</dcterms:created>
  <dcterms:modified xsi:type="dcterms:W3CDTF">2020-10-26T02:07:08Z</dcterms:modified>
</cp:coreProperties>
</file>